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definedNames/>
  <calcPr fullCalcOnLoad="1"/>
</workbook>
</file>

<file path=xl/sharedStrings.xml><?xml version="1.0" encoding="utf-8"?>
<sst xmlns="http://schemas.openxmlformats.org/spreadsheetml/2006/main" count="88" uniqueCount="64">
  <si>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</si>
  <si>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</si>
  <si>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</si>
  <si>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</si>
  <si>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</si>
  <si>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</si>
  <si>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</si>
  <si>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</si>
  <si>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</si>
  <si>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</si>
  <si>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</si>
  <si>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</si>
  <si>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</si>
  <si>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</si>
  <si>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</si>
  <si>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</si>
  <si>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</si>
  <si>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</si>
  <si>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</si>
  <si>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</si>
  <si>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TECNICO INDUSTRIALE STATALE ALBERT EINSTEIN</t>
  </si>
  <si>
    <t>20871 VIMERCATE (MB) VIA ADDA, 6 C.F. 87008650159 C.M. MITF150001</t>
  </si>
  <si>
    <t>2-P del 30/10/2015</t>
  </si>
  <si>
    <t>200 del 18/12/2015</t>
  </si>
  <si>
    <t>15V1551 del 04/12/2015</t>
  </si>
  <si>
    <t>000083/FE del 30/11/2015</t>
  </si>
  <si>
    <t>103212/2015/V1 del 14/12/2015</t>
  </si>
  <si>
    <t>343/PA del 31/12/2015</t>
  </si>
  <si>
    <t>344/PA del 31/12/2015</t>
  </si>
  <si>
    <t>000502PAR del 30/12/2015</t>
  </si>
  <si>
    <t>009325 del 18/12/2015</t>
  </si>
  <si>
    <t>8Z00012709 del 12/01/2016</t>
  </si>
  <si>
    <t>20164E00313 del 07/01/2016</t>
  </si>
  <si>
    <t>8716016364 del 01/02/2016</t>
  </si>
  <si>
    <t>290 del 05/02/2016</t>
  </si>
  <si>
    <t>558/INGLESE del 24/01/2016</t>
  </si>
  <si>
    <t>4/PA del 30/01/2016</t>
  </si>
  <si>
    <t>000030PAR del 19/01/2016</t>
  </si>
  <si>
    <t>P023 del 25/01/2016</t>
  </si>
  <si>
    <t>P022 del 25/01/2016</t>
  </si>
  <si>
    <t>P018 del 21/01/2016</t>
  </si>
  <si>
    <t>P027 del 27/01/2016</t>
  </si>
  <si>
    <t>P028 del 29/01/2016</t>
  </si>
  <si>
    <t>70 del 31/12/2015</t>
  </si>
  <si>
    <t>000475 del 10/02/2016</t>
  </si>
  <si>
    <t>21 del 03/02/2016</t>
  </si>
  <si>
    <t>23/PA del 30/01/2016</t>
  </si>
  <si>
    <t>8716033875 del 19/02/2016</t>
  </si>
  <si>
    <t>20163010/VENDITE PA del 22/02/2016</t>
  </si>
  <si>
    <t>471E del 25/01/2016</t>
  </si>
  <si>
    <t>160127 del 09/02/2016</t>
  </si>
  <si>
    <t>160125 del 09/02/2016</t>
  </si>
  <si>
    <t>160126 del 09/02/2016</t>
  </si>
  <si>
    <t>160094 del 02/02/2016</t>
  </si>
  <si>
    <t>160122 del 08/02/2016</t>
  </si>
  <si>
    <t>633 / RFA del 29/02/2016</t>
  </si>
  <si>
    <t>62016/E del 17/02/2016</t>
  </si>
  <si>
    <t>8016020935 del 26/02/2016</t>
  </si>
  <si>
    <t>1010337410 del 29/02/2016</t>
  </si>
  <si>
    <t>1010337424 del 29/02/2016</t>
  </si>
  <si>
    <t>160140 del 12/02/2016</t>
  </si>
  <si>
    <t>35/5/2016 del 17/02/2016</t>
  </si>
  <si>
    <t>340/2016 del 25/02/2016</t>
  </si>
  <si>
    <t>8Z00191692 del 08/03/2016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</si>
</sst>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ddd\ d\ mmmm\ yyyy"/>
    <numFmt numFmtId="166" formatCode="hh\.mm\.ss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1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46" fillId="34" borderId="16" xfId="0" applyFont="1" applyFill="1" applyBorder="1" applyAlignment="1">
      <alignment horizontal="center" vertical="center"/>
    </xf>
    <xf numFmtId="0" fontId="46" fillId="34" borderId="17" xfId="0" applyFont="1" applyFill="1" applyBorder="1" applyAlignment="1">
      <alignment horizontal="center" vertical="center"/>
    </xf>
    <xf numFmtId="0" fontId="46" fillId="34" borderId="18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47" fillId="34" borderId="19" xfId="0" applyFont="1" applyFill="1" applyBorder="1" applyAlignment="1">
      <alignment horizontal="center" vertical="center" wrapText="1"/>
    </xf>
    <xf numFmtId="0" fontId="47" fillId="34" borderId="18" xfId="0" applyFont="1" applyFill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2" fontId="48" fillId="0" borderId="23" xfId="0" applyNumberFormat="1" applyFont="1" applyBorder="1" applyAlignment="1">
      <alignment horizontal="center" vertical="center"/>
    </xf>
    <xf numFmtId="2" fontId="48" fillId="0" borderId="24" xfId="0" applyNumberFormat="1" applyFont="1" applyBorder="1" applyAlignment="1">
      <alignment horizontal="center" vertical="center"/>
    </xf>
    <xf numFmtId="0" fontId="46" fillId="34" borderId="25" xfId="0" applyFont="1" applyFill="1" applyBorder="1" applyAlignment="1">
      <alignment horizontal="center" vertical="center"/>
    </xf>
    <xf numFmtId="0" fontId="46" fillId="34" borderId="26" xfId="0" applyFont="1" applyFill="1" applyBorder="1" applyAlignment="1">
      <alignment horizontal="center" vertical="center"/>
    </xf>
    <xf numFmtId="0" fontId="46" fillId="34" borderId="2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44" fillId="0" borderId="23" xfId="0" applyNumberFormat="1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4" fontId="48" fillId="0" borderId="23" xfId="0" applyNumberFormat="1" applyFont="1" applyBorder="1" applyAlignment="1">
      <alignment horizontal="center" vertical="center"/>
    </xf>
    <xf numFmtId="4" fontId="44" fillId="0" borderId="19" xfId="0" applyNumberFormat="1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7">
      <selection activeCell="B1" sqref="B1"/>
    </sheetView>
  </sheetViews>
  <sheetFormatPr defaultColWidth="9.140625" defaultRowHeight="15"/>
  <cols>
    <col min="1" max="1" width="17.57421875" style="4" customWidth="1"/>
    <col min="2" max="4" width="16.57421875" style="4" customWidth="1"/>
    <col min="5" max="5" width="14.8515625" style="4" customWidth="1"/>
    <col min="6" max="6" width="16.57421875" style="4" customWidth="1"/>
    <col min="7" max="7" width="36.57421875" style="4" customWidth="1"/>
    <col min="8" max="16384" width="9.140625" style="4" customWidth="1"/>
  </cols>
  <sheetData>
    <row r="1" ht="15">
      <c r="A1" s="3"/>
    </row>
    <row r="2" ht="15.75" customHeight="1">
      <c r="B2" s="5" t="s">
        <v>20</v>
      </c>
    </row>
    <row r="3" ht="12.75" customHeight="1">
      <c r="B3" s="2" t="s">
        <v>21</v>
      </c>
    </row>
    <row r="4" ht="15.75" thickBot="1"/>
    <row r="5" spans="2:6" ht="18" customHeight="1" thickBot="1">
      <c r="B5" s="13" t="s">
        <v>19</v>
      </c>
      <c r="F5" s="26">
        <v>2016</v>
      </c>
    </row>
    <row r="7" spans="1:6" ht="30" customHeight="1">
      <c r="A7" s="29" t="s">
        <v>1</v>
      </c>
      <c r="B7" s="30"/>
      <c r="C7" s="30"/>
      <c r="D7" s="30"/>
      <c r="E7" s="30"/>
      <c r="F7" s="31"/>
    </row>
    <row r="8" spans="1:6" ht="27" customHeight="1">
      <c r="A8" s="29" t="s">
        <v>12</v>
      </c>
      <c r="B8" s="30"/>
      <c r="C8" s="30"/>
      <c r="D8" s="30"/>
      <c r="E8" s="30"/>
      <c r="F8" s="31"/>
    </row>
    <row r="9" spans="1:6" ht="30.75" customHeight="1">
      <c r="A9" s="43" t="s">
        <v>0</v>
      </c>
      <c r="B9" s="33"/>
      <c r="C9" s="32" t="s">
        <v>6</v>
      </c>
      <c r="D9" s="33"/>
      <c r="E9" s="44" t="s">
        <v>13</v>
      </c>
      <c r="F9" s="45"/>
    </row>
    <row r="10" spans="1:6" ht="29.25" customHeight="1" thickBot="1">
      <c r="A10" s="36">
        <f>SUM(B16:B19)</f>
        <v>42</v>
      </c>
      <c r="B10" s="37"/>
      <c r="C10" s="50">
        <f>SUM(C16:D19)</f>
        <v>37251.270000000004</v>
      </c>
      <c r="D10" s="37"/>
      <c r="E10" s="38">
        <f>('Trimestre 1'!H1+'Trimestre 2'!H1+'Trimestre 3'!H1+'Trimestre 4'!H1)/C10</f>
        <v>-13.25934390961704</v>
      </c>
      <c r="F10" s="39"/>
    </row>
    <row r="11" spans="1:6" ht="38.25" customHeight="1">
      <c r="A11" s="6"/>
      <c r="B11" s="6"/>
      <c r="C11" s="6"/>
      <c r="D11" s="6"/>
      <c r="E11" s="6"/>
      <c r="F11" s="6"/>
    </row>
    <row r="12" spans="1:6" ht="35.25" customHeight="1" thickBot="1">
      <c r="A12" s="7"/>
      <c r="B12" s="7"/>
      <c r="C12" s="7"/>
      <c r="D12" s="7"/>
      <c r="E12" s="7"/>
      <c r="F12" s="7"/>
    </row>
    <row r="13" spans="1:6" ht="36.75" customHeight="1">
      <c r="A13" s="40" t="s">
        <v>2</v>
      </c>
      <c r="B13" s="41"/>
      <c r="C13" s="41"/>
      <c r="D13" s="41"/>
      <c r="E13" s="41"/>
      <c r="F13" s="42"/>
    </row>
    <row r="14" spans="1:6" ht="27" customHeight="1">
      <c r="A14" s="29" t="s">
        <v>3</v>
      </c>
      <c r="B14" s="30"/>
      <c r="C14" s="30"/>
      <c r="D14" s="30"/>
      <c r="E14" s="30"/>
      <c r="F14" s="31"/>
    </row>
    <row r="15" spans="1:12" ht="46.5" customHeight="1">
      <c r="A15" s="21" t="s">
        <v>4</v>
      </c>
      <c r="B15" s="27" t="s">
        <v>0</v>
      </c>
      <c r="C15" s="32" t="s">
        <v>6</v>
      </c>
      <c r="D15" s="33"/>
      <c r="E15" s="34" t="s">
        <v>14</v>
      </c>
      <c r="F15" s="35"/>
      <c r="H15" s="8"/>
      <c r="I15" s="8"/>
      <c r="J15" s="8"/>
      <c r="K15" s="8"/>
      <c r="L15" s="8"/>
    </row>
    <row r="16" spans="1:12" ht="22.5" customHeight="1">
      <c r="A16" s="22" t="s">
        <v>15</v>
      </c>
      <c r="B16" s="23">
        <f>'Trimestre 1'!C1</f>
        <v>42</v>
      </c>
      <c r="C16" s="51">
        <f>'Trimestre 1'!B1</f>
        <v>37251.270000000004</v>
      </c>
      <c r="D16" s="52"/>
      <c r="E16" s="51">
        <f>'Trimestre 1'!G1</f>
        <v>-13.25934390961704</v>
      </c>
      <c r="F16" s="53"/>
      <c r="H16" s="9"/>
      <c r="I16" s="10"/>
      <c r="J16" s="10"/>
      <c r="K16" s="8"/>
      <c r="L16" s="8"/>
    </row>
    <row r="17" spans="1:12" ht="22.5" customHeight="1">
      <c r="A17" s="22" t="s">
        <v>16</v>
      </c>
      <c r="B17" s="23">
        <f>'Trimestre 2'!C1</f>
        <v>0</v>
      </c>
      <c r="C17" s="51">
        <f>'Trimestre 2'!B1</f>
        <v>0</v>
      </c>
      <c r="D17" s="52"/>
      <c r="E17" s="51">
        <f>'Trimestre 2'!G1</f>
        <v>0</v>
      </c>
      <c r="F17" s="53"/>
      <c r="H17" s="8"/>
      <c r="I17" s="8"/>
      <c r="J17" s="8"/>
      <c r="K17" s="8"/>
      <c r="L17" s="8"/>
    </row>
    <row r="18" spans="1:6" ht="22.5" customHeight="1">
      <c r="A18" s="22" t="s">
        <v>17</v>
      </c>
      <c r="B18" s="23">
        <f>'Trimestre 3'!C1</f>
        <v>0</v>
      </c>
      <c r="C18" s="51">
        <f>'Trimestre 3'!B1</f>
        <v>0</v>
      </c>
      <c r="D18" s="52"/>
      <c r="E18" s="51">
        <f>'Trimestre 3'!G1</f>
        <v>0</v>
      </c>
      <c r="F18" s="53"/>
    </row>
    <row r="19" spans="1:6" ht="21.75" customHeight="1" thickBot="1">
      <c r="A19" s="24" t="s">
        <v>18</v>
      </c>
      <c r="B19" s="25">
        <f>'Trimestre 4'!C1</f>
        <v>0</v>
      </c>
      <c r="C19" s="47">
        <f>'Trimestre 4'!B1</f>
        <v>0</v>
      </c>
      <c r="D19" s="49"/>
      <c r="E19" s="47">
        <f>'Trimestre 4'!G1</f>
        <v>0</v>
      </c>
      <c r="F19" s="48"/>
    </row>
    <row r="20" spans="1:6" ht="46.5" customHeight="1">
      <c r="A20" s="11"/>
      <c r="B20" s="12"/>
      <c r="C20" s="46"/>
      <c r="D20" s="46"/>
      <c r="E20" s="12"/>
      <c r="F20" s="12"/>
    </row>
  </sheetData>
  <sheetProtection/>
  <mergeCells count="21">
    <mergeCell ref="E16:F16"/>
    <mergeCell ref="E9:F9"/>
    <mergeCell ref="C20:D20"/>
    <mergeCell ref="E19:F19"/>
    <mergeCell ref="C19:D19"/>
    <mergeCell ref="C10:D10"/>
    <mergeCell ref="C18:D18"/>
    <mergeCell ref="E17:F17"/>
    <mergeCell ref="C17:D17"/>
    <mergeCell ref="E18:F18"/>
    <mergeCell ref="C16:D16"/>
    <mergeCell ref="A7:F7"/>
    <mergeCell ref="A14:F14"/>
    <mergeCell ref="C15:D15"/>
    <mergeCell ref="E15:F15"/>
    <mergeCell ref="A8:F8"/>
    <mergeCell ref="A10:B10"/>
    <mergeCell ref="E10:F10"/>
    <mergeCell ref="A13:F13"/>
    <mergeCell ref="A9:B9"/>
    <mergeCell ref="C9:D9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9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37251.270000000004</v>
      </c>
      <c r="C1">
        <f>COUNTA(A4:A203)</f>
        <v>42</v>
      </c>
      <c r="G1" s="20">
        <f>IF(B1&lt;&gt;0,H1/B1,0)</f>
        <v>-13.25934390961704</v>
      </c>
      <c r="H1" s="19">
        <f>SUM(H4:H195)</f>
        <v>-493927.4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22</v>
      </c>
      <c r="B4" s="16">
        <v>784</v>
      </c>
      <c r="C4" s="17">
        <v>42357</v>
      </c>
      <c r="D4" s="17">
        <v>42384</v>
      </c>
      <c r="E4" s="17"/>
      <c r="F4" s="17"/>
      <c r="G4" s="1">
        <f>D4-C4-(F4-E4)</f>
        <v>27</v>
      </c>
      <c r="H4" s="16">
        <f>B4*G4</f>
        <v>21168</v>
      </c>
    </row>
    <row r="5" spans="1:8" ht="15">
      <c r="A5" s="28" t="s">
        <v>23</v>
      </c>
      <c r="B5" s="16">
        <v>845.45</v>
      </c>
      <c r="C5" s="17">
        <v>42390</v>
      </c>
      <c r="D5" s="17">
        <v>42384</v>
      </c>
      <c r="E5" s="17"/>
      <c r="F5" s="17"/>
      <c r="G5" s="1">
        <f aca="true" t="shared" si="0" ref="G5:G68">D5-C5-(F5-E5)</f>
        <v>-6</v>
      </c>
      <c r="H5" s="16">
        <f aca="true" t="shared" si="1" ref="H5:H68">B5*G5</f>
        <v>-5072.700000000001</v>
      </c>
    </row>
    <row r="6" spans="1:8" ht="15">
      <c r="A6" s="28" t="s">
        <v>24</v>
      </c>
      <c r="B6" s="16">
        <v>1136</v>
      </c>
      <c r="C6" s="17">
        <v>42390</v>
      </c>
      <c r="D6" s="17">
        <v>42384</v>
      </c>
      <c r="E6" s="17"/>
      <c r="F6" s="17"/>
      <c r="G6" s="1">
        <f t="shared" si="0"/>
        <v>-6</v>
      </c>
      <c r="H6" s="16">
        <f t="shared" si="1"/>
        <v>-6816</v>
      </c>
    </row>
    <row r="7" spans="1:8" ht="15">
      <c r="A7" s="28" t="s">
        <v>25</v>
      </c>
      <c r="B7" s="16">
        <v>837</v>
      </c>
      <c r="C7" s="17">
        <v>42372</v>
      </c>
      <c r="D7" s="17">
        <v>42387</v>
      </c>
      <c r="E7" s="17"/>
      <c r="F7" s="17"/>
      <c r="G7" s="1">
        <f t="shared" si="0"/>
        <v>15</v>
      </c>
      <c r="H7" s="16">
        <f t="shared" si="1"/>
        <v>12555</v>
      </c>
    </row>
    <row r="8" spans="1:8" ht="15">
      <c r="A8" s="28" t="s">
        <v>26</v>
      </c>
      <c r="B8" s="16">
        <v>85.5</v>
      </c>
      <c r="C8" s="17">
        <v>42385</v>
      </c>
      <c r="D8" s="17">
        <v>42387</v>
      </c>
      <c r="E8" s="17"/>
      <c r="F8" s="17"/>
      <c r="G8" s="1">
        <f t="shared" si="0"/>
        <v>2</v>
      </c>
      <c r="H8" s="16">
        <f t="shared" si="1"/>
        <v>171</v>
      </c>
    </row>
    <row r="9" spans="1:8" ht="15">
      <c r="A9" s="28" t="s">
        <v>27</v>
      </c>
      <c r="B9" s="16">
        <v>409.09</v>
      </c>
      <c r="C9" s="17">
        <v>42411</v>
      </c>
      <c r="D9" s="17">
        <v>42387</v>
      </c>
      <c r="E9" s="17"/>
      <c r="F9" s="17"/>
      <c r="G9" s="1">
        <f t="shared" si="0"/>
        <v>-24</v>
      </c>
      <c r="H9" s="16">
        <f t="shared" si="1"/>
        <v>-9818.16</v>
      </c>
    </row>
    <row r="10" spans="1:8" ht="15">
      <c r="A10" s="28" t="s">
        <v>28</v>
      </c>
      <c r="B10" s="16">
        <v>2440</v>
      </c>
      <c r="C10" s="17">
        <v>42411</v>
      </c>
      <c r="D10" s="17">
        <v>42387</v>
      </c>
      <c r="E10" s="17"/>
      <c r="F10" s="17"/>
      <c r="G10" s="1">
        <f t="shared" si="0"/>
        <v>-24</v>
      </c>
      <c r="H10" s="16">
        <f t="shared" si="1"/>
        <v>-58560</v>
      </c>
    </row>
    <row r="11" spans="1:8" ht="15">
      <c r="A11" s="28" t="s">
        <v>29</v>
      </c>
      <c r="B11" s="16">
        <v>133.24</v>
      </c>
      <c r="C11" s="17">
        <v>42412</v>
      </c>
      <c r="D11" s="17">
        <v>42387</v>
      </c>
      <c r="E11" s="17"/>
      <c r="F11" s="17"/>
      <c r="G11" s="1">
        <f t="shared" si="0"/>
        <v>-25</v>
      </c>
      <c r="H11" s="16">
        <f t="shared" si="1"/>
        <v>-3331</v>
      </c>
    </row>
    <row r="12" spans="1:8" ht="15">
      <c r="A12" s="28" t="s">
        <v>30</v>
      </c>
      <c r="B12" s="16">
        <v>495</v>
      </c>
      <c r="C12" s="17">
        <v>42391</v>
      </c>
      <c r="D12" s="17">
        <v>42394</v>
      </c>
      <c r="E12" s="17"/>
      <c r="F12" s="17"/>
      <c r="G12" s="1">
        <f t="shared" si="0"/>
        <v>3</v>
      </c>
      <c r="H12" s="16">
        <f t="shared" si="1"/>
        <v>1485</v>
      </c>
    </row>
    <row r="13" spans="1:8" ht="15">
      <c r="A13" s="28" t="s">
        <v>31</v>
      </c>
      <c r="B13" s="16">
        <v>81.87</v>
      </c>
      <c r="C13" s="17">
        <v>42418</v>
      </c>
      <c r="D13" s="17">
        <v>42394</v>
      </c>
      <c r="E13" s="17"/>
      <c r="F13" s="17"/>
      <c r="G13" s="1">
        <f t="shared" si="0"/>
        <v>-24</v>
      </c>
      <c r="H13" s="16">
        <f t="shared" si="1"/>
        <v>-1964.88</v>
      </c>
    </row>
    <row r="14" spans="1:8" ht="15">
      <c r="A14" s="28" t="s">
        <v>32</v>
      </c>
      <c r="B14" s="16">
        <v>90</v>
      </c>
      <c r="C14" s="17">
        <v>42420</v>
      </c>
      <c r="D14" s="17">
        <v>42394</v>
      </c>
      <c r="E14" s="17"/>
      <c r="F14" s="17"/>
      <c r="G14" s="1">
        <f t="shared" si="0"/>
        <v>-26</v>
      </c>
      <c r="H14" s="16">
        <f t="shared" si="1"/>
        <v>-2340</v>
      </c>
    </row>
    <row r="15" spans="1:8" ht="15">
      <c r="A15" s="28" t="s">
        <v>33</v>
      </c>
      <c r="B15" s="16">
        <v>82.01</v>
      </c>
      <c r="C15" s="17">
        <v>42432</v>
      </c>
      <c r="D15" s="17">
        <v>42403</v>
      </c>
      <c r="E15" s="17"/>
      <c r="F15" s="17"/>
      <c r="G15" s="1">
        <f t="shared" si="0"/>
        <v>-29</v>
      </c>
      <c r="H15" s="16">
        <f t="shared" si="1"/>
        <v>-2378.29</v>
      </c>
    </row>
    <row r="16" spans="1:8" ht="15">
      <c r="A16" s="28" t="s">
        <v>34</v>
      </c>
      <c r="B16" s="16">
        <v>190</v>
      </c>
      <c r="C16" s="17">
        <v>42436</v>
      </c>
      <c r="D16" s="17">
        <v>42406</v>
      </c>
      <c r="E16" s="17"/>
      <c r="F16" s="17"/>
      <c r="G16" s="1">
        <f t="shared" si="0"/>
        <v>-30</v>
      </c>
      <c r="H16" s="16">
        <f t="shared" si="1"/>
        <v>-5700</v>
      </c>
    </row>
    <row r="17" spans="1:8" ht="15">
      <c r="A17" s="28" t="s">
        <v>35</v>
      </c>
      <c r="B17" s="16">
        <v>232</v>
      </c>
      <c r="C17" s="17">
        <v>42426</v>
      </c>
      <c r="D17" s="17">
        <v>42406</v>
      </c>
      <c r="E17" s="17"/>
      <c r="F17" s="17"/>
      <c r="G17" s="1">
        <f t="shared" si="0"/>
        <v>-20</v>
      </c>
      <c r="H17" s="16">
        <f t="shared" si="1"/>
        <v>-4640</v>
      </c>
    </row>
    <row r="18" spans="1:8" ht="15">
      <c r="A18" s="28" t="s">
        <v>36</v>
      </c>
      <c r="B18" s="16">
        <v>1000</v>
      </c>
      <c r="C18" s="17">
        <v>42431</v>
      </c>
      <c r="D18" s="17">
        <v>42406</v>
      </c>
      <c r="E18" s="17"/>
      <c r="F18" s="17"/>
      <c r="G18" s="1">
        <f t="shared" si="0"/>
        <v>-25</v>
      </c>
      <c r="H18" s="16">
        <f t="shared" si="1"/>
        <v>-25000</v>
      </c>
    </row>
    <row r="19" spans="1:8" ht="15">
      <c r="A19" s="28" t="s">
        <v>37</v>
      </c>
      <c r="B19" s="16">
        <v>300</v>
      </c>
      <c r="C19" s="17">
        <v>42425</v>
      </c>
      <c r="D19" s="17">
        <v>42406</v>
      </c>
      <c r="E19" s="17"/>
      <c r="F19" s="17"/>
      <c r="G19" s="1">
        <f t="shared" si="0"/>
        <v>-19</v>
      </c>
      <c r="H19" s="16">
        <f t="shared" si="1"/>
        <v>-5700</v>
      </c>
    </row>
    <row r="20" spans="1:8" ht="15">
      <c r="A20" s="28" t="s">
        <v>38</v>
      </c>
      <c r="B20" s="16">
        <v>2972.5</v>
      </c>
      <c r="C20" s="17">
        <v>42425</v>
      </c>
      <c r="D20" s="17">
        <v>42406</v>
      </c>
      <c r="E20" s="17"/>
      <c r="F20" s="17"/>
      <c r="G20" s="1">
        <f t="shared" si="0"/>
        <v>-19</v>
      </c>
      <c r="H20" s="16">
        <f t="shared" si="1"/>
        <v>-56477.5</v>
      </c>
    </row>
    <row r="21" spans="1:8" ht="15">
      <c r="A21" s="28" t="s">
        <v>39</v>
      </c>
      <c r="B21" s="16">
        <v>1475</v>
      </c>
      <c r="C21" s="17">
        <v>42425</v>
      </c>
      <c r="D21" s="17">
        <v>42406</v>
      </c>
      <c r="E21" s="17"/>
      <c r="F21" s="17"/>
      <c r="G21" s="1">
        <f t="shared" si="0"/>
        <v>-19</v>
      </c>
      <c r="H21" s="16">
        <f t="shared" si="1"/>
        <v>-28025</v>
      </c>
    </row>
    <row r="22" spans="1:8" ht="15">
      <c r="A22" s="28" t="s">
        <v>40</v>
      </c>
      <c r="B22" s="16">
        <v>975</v>
      </c>
      <c r="C22" s="17">
        <v>42427</v>
      </c>
      <c r="D22" s="17">
        <v>42406</v>
      </c>
      <c r="E22" s="17"/>
      <c r="F22" s="17"/>
      <c r="G22" s="1">
        <f t="shared" si="0"/>
        <v>-21</v>
      </c>
      <c r="H22" s="16">
        <f t="shared" si="1"/>
        <v>-20475</v>
      </c>
    </row>
    <row r="23" spans="1:8" ht="15">
      <c r="A23" s="28" t="s">
        <v>41</v>
      </c>
      <c r="B23" s="16">
        <v>1387</v>
      </c>
      <c r="C23" s="17">
        <v>42428</v>
      </c>
      <c r="D23" s="17">
        <v>42406</v>
      </c>
      <c r="E23" s="17"/>
      <c r="F23" s="17"/>
      <c r="G23" s="1">
        <f t="shared" si="0"/>
        <v>-22</v>
      </c>
      <c r="H23" s="16">
        <f t="shared" si="1"/>
        <v>-30514</v>
      </c>
    </row>
    <row r="24" spans="1:8" ht="15">
      <c r="A24" s="28" t="s">
        <v>42</v>
      </c>
      <c r="B24" s="16">
        <v>954</v>
      </c>
      <c r="C24" s="17">
        <v>42431</v>
      </c>
      <c r="D24" s="17">
        <v>42406</v>
      </c>
      <c r="E24" s="17"/>
      <c r="F24" s="17"/>
      <c r="G24" s="1">
        <f t="shared" si="0"/>
        <v>-25</v>
      </c>
      <c r="H24" s="16">
        <f t="shared" si="1"/>
        <v>-23850</v>
      </c>
    </row>
    <row r="25" spans="1:8" ht="15">
      <c r="A25" s="28" t="s">
        <v>43</v>
      </c>
      <c r="B25" s="16">
        <v>282.75</v>
      </c>
      <c r="C25" s="17">
        <v>42414</v>
      </c>
      <c r="D25" s="17">
        <v>42416</v>
      </c>
      <c r="E25" s="17"/>
      <c r="F25" s="17"/>
      <c r="G25" s="1">
        <f t="shared" si="0"/>
        <v>2</v>
      </c>
      <c r="H25" s="16">
        <f t="shared" si="1"/>
        <v>565.5</v>
      </c>
    </row>
    <row r="26" spans="1:8" ht="15">
      <c r="A26" s="28" t="s">
        <v>44</v>
      </c>
      <c r="B26" s="16">
        <v>1089</v>
      </c>
      <c r="C26" s="17">
        <v>42446</v>
      </c>
      <c r="D26" s="17">
        <v>42416</v>
      </c>
      <c r="E26" s="17"/>
      <c r="F26" s="17"/>
      <c r="G26" s="1">
        <f t="shared" si="0"/>
        <v>-30</v>
      </c>
      <c r="H26" s="16">
        <f t="shared" si="1"/>
        <v>-32670</v>
      </c>
    </row>
    <row r="27" spans="1:8" ht="15">
      <c r="A27" s="28" t="s">
        <v>45</v>
      </c>
      <c r="B27" s="16">
        <v>189</v>
      </c>
      <c r="C27" s="17">
        <v>42434</v>
      </c>
      <c r="D27" s="17">
        <v>42422</v>
      </c>
      <c r="E27" s="17"/>
      <c r="F27" s="17"/>
      <c r="G27" s="1">
        <f t="shared" si="0"/>
        <v>-12</v>
      </c>
      <c r="H27" s="16">
        <f t="shared" si="1"/>
        <v>-2268</v>
      </c>
    </row>
    <row r="28" spans="1:8" ht="15">
      <c r="A28" s="28" t="s">
        <v>46</v>
      </c>
      <c r="B28" s="16">
        <v>318.18</v>
      </c>
      <c r="C28" s="17">
        <v>42442</v>
      </c>
      <c r="D28" s="17">
        <v>42422</v>
      </c>
      <c r="E28" s="17"/>
      <c r="F28" s="17"/>
      <c r="G28" s="1">
        <f t="shared" si="0"/>
        <v>-20</v>
      </c>
      <c r="H28" s="16">
        <f t="shared" si="1"/>
        <v>-6363.6</v>
      </c>
    </row>
    <row r="29" spans="1:8" ht="15">
      <c r="A29" s="28" t="s">
        <v>47</v>
      </c>
      <c r="B29" s="16">
        <v>68.03</v>
      </c>
      <c r="C29" s="17">
        <v>42452</v>
      </c>
      <c r="D29" s="17">
        <v>42422</v>
      </c>
      <c r="E29" s="17"/>
      <c r="F29" s="17"/>
      <c r="G29" s="1">
        <f t="shared" si="0"/>
        <v>-30</v>
      </c>
      <c r="H29" s="16">
        <f t="shared" si="1"/>
        <v>-2040.9</v>
      </c>
    </row>
    <row r="30" spans="1:8" ht="15">
      <c r="A30" s="28" t="s">
        <v>48</v>
      </c>
      <c r="B30" s="16">
        <v>1636.36</v>
      </c>
      <c r="C30" s="17">
        <v>42454</v>
      </c>
      <c r="D30" s="17">
        <v>42426</v>
      </c>
      <c r="E30" s="17"/>
      <c r="F30" s="17"/>
      <c r="G30" s="1">
        <f t="shared" si="0"/>
        <v>-28</v>
      </c>
      <c r="H30" s="16">
        <f t="shared" si="1"/>
        <v>-45818.079999999994</v>
      </c>
    </row>
    <row r="31" spans="1:8" ht="15">
      <c r="A31" s="28" t="s">
        <v>49</v>
      </c>
      <c r="B31" s="16">
        <v>782</v>
      </c>
      <c r="C31" s="17">
        <v>42425</v>
      </c>
      <c r="D31" s="17">
        <v>42436</v>
      </c>
      <c r="E31" s="17"/>
      <c r="F31" s="17"/>
      <c r="G31" s="1">
        <f t="shared" si="0"/>
        <v>11</v>
      </c>
      <c r="H31" s="16">
        <f t="shared" si="1"/>
        <v>8602</v>
      </c>
    </row>
    <row r="32" spans="1:8" ht="15">
      <c r="A32" s="28" t="s">
        <v>50</v>
      </c>
      <c r="B32" s="16">
        <v>2321.9</v>
      </c>
      <c r="C32" s="17">
        <v>42448</v>
      </c>
      <c r="D32" s="17">
        <v>42436</v>
      </c>
      <c r="E32" s="17"/>
      <c r="F32" s="17"/>
      <c r="G32" s="1">
        <f t="shared" si="0"/>
        <v>-12</v>
      </c>
      <c r="H32" s="16">
        <f t="shared" si="1"/>
        <v>-27862.800000000003</v>
      </c>
    </row>
    <row r="33" spans="1:8" ht="15">
      <c r="A33" s="28" t="s">
        <v>51</v>
      </c>
      <c r="B33" s="16">
        <v>1245.4</v>
      </c>
      <c r="C33" s="17">
        <v>42448</v>
      </c>
      <c r="D33" s="17">
        <v>42436</v>
      </c>
      <c r="E33" s="17"/>
      <c r="F33" s="17"/>
      <c r="G33" s="1">
        <f t="shared" si="0"/>
        <v>-12</v>
      </c>
      <c r="H33" s="16">
        <f t="shared" si="1"/>
        <v>-14944.800000000001</v>
      </c>
    </row>
    <row r="34" spans="1:8" ht="15">
      <c r="A34" s="28" t="s">
        <v>52</v>
      </c>
      <c r="B34" s="16">
        <v>863.5</v>
      </c>
      <c r="C34" s="17">
        <v>42448</v>
      </c>
      <c r="D34" s="17">
        <v>42436</v>
      </c>
      <c r="E34" s="17"/>
      <c r="F34" s="17"/>
      <c r="G34" s="1">
        <f t="shared" si="0"/>
        <v>-12</v>
      </c>
      <c r="H34" s="16">
        <f t="shared" si="1"/>
        <v>-10362</v>
      </c>
    </row>
    <row r="35" spans="1:8" ht="15">
      <c r="A35" s="28" t="s">
        <v>53</v>
      </c>
      <c r="B35" s="16">
        <v>813.8</v>
      </c>
      <c r="C35" s="17">
        <v>42442</v>
      </c>
      <c r="D35" s="17">
        <v>42436</v>
      </c>
      <c r="E35" s="17"/>
      <c r="F35" s="17"/>
      <c r="G35" s="1">
        <f t="shared" si="0"/>
        <v>-6</v>
      </c>
      <c r="H35" s="16">
        <f t="shared" si="1"/>
        <v>-4882.799999999999</v>
      </c>
    </row>
    <row r="36" spans="1:8" ht="15">
      <c r="A36" s="28" t="s">
        <v>54</v>
      </c>
      <c r="B36" s="16">
        <v>155</v>
      </c>
      <c r="C36" s="17">
        <v>42448</v>
      </c>
      <c r="D36" s="17">
        <v>42436</v>
      </c>
      <c r="E36" s="17"/>
      <c r="F36" s="17"/>
      <c r="G36" s="1">
        <f t="shared" si="0"/>
        <v>-12</v>
      </c>
      <c r="H36" s="16">
        <f t="shared" si="1"/>
        <v>-1860</v>
      </c>
    </row>
    <row r="37" spans="1:8" ht="15">
      <c r="A37" s="28" t="s">
        <v>55</v>
      </c>
      <c r="B37" s="16">
        <v>315</v>
      </c>
      <c r="C37" s="17">
        <v>42462</v>
      </c>
      <c r="D37" s="17">
        <v>42436</v>
      </c>
      <c r="E37" s="17"/>
      <c r="F37" s="17"/>
      <c r="G37" s="1">
        <f t="shared" si="0"/>
        <v>-26</v>
      </c>
      <c r="H37" s="16">
        <f t="shared" si="1"/>
        <v>-8190</v>
      </c>
    </row>
    <row r="38" spans="1:8" ht="15">
      <c r="A38" s="28" t="s">
        <v>56</v>
      </c>
      <c r="B38" s="16">
        <v>400</v>
      </c>
      <c r="C38" s="17">
        <v>42454</v>
      </c>
      <c r="D38" s="17">
        <v>42436</v>
      </c>
      <c r="E38" s="17"/>
      <c r="F38" s="17"/>
      <c r="G38" s="1">
        <f t="shared" si="0"/>
        <v>-18</v>
      </c>
      <c r="H38" s="16">
        <f t="shared" si="1"/>
        <v>-7200</v>
      </c>
    </row>
    <row r="39" spans="1:8" ht="15">
      <c r="A39" s="28" t="s">
        <v>57</v>
      </c>
      <c r="B39" s="16">
        <v>55.73</v>
      </c>
      <c r="C39" s="17">
        <v>42457</v>
      </c>
      <c r="D39" s="17">
        <v>42436</v>
      </c>
      <c r="E39" s="17"/>
      <c r="F39" s="17"/>
      <c r="G39" s="1">
        <f t="shared" si="0"/>
        <v>-21</v>
      </c>
      <c r="H39" s="16">
        <f t="shared" si="1"/>
        <v>-1170.33</v>
      </c>
    </row>
    <row r="40" spans="1:8" ht="15">
      <c r="A40" s="28" t="s">
        <v>58</v>
      </c>
      <c r="B40" s="16">
        <v>148.59</v>
      </c>
      <c r="C40" s="17">
        <v>42461</v>
      </c>
      <c r="D40" s="17">
        <v>42439</v>
      </c>
      <c r="E40" s="17"/>
      <c r="F40" s="17"/>
      <c r="G40" s="1">
        <f t="shared" si="0"/>
        <v>-22</v>
      </c>
      <c r="H40" s="16">
        <f t="shared" si="1"/>
        <v>-3268.98</v>
      </c>
    </row>
    <row r="41" spans="1:8" ht="15">
      <c r="A41" s="28" t="s">
        <v>59</v>
      </c>
      <c r="B41" s="16">
        <v>276.31</v>
      </c>
      <c r="C41" s="17">
        <v>42461</v>
      </c>
      <c r="D41" s="17">
        <v>42439</v>
      </c>
      <c r="E41" s="17"/>
      <c r="F41" s="17"/>
      <c r="G41" s="1">
        <f t="shared" si="0"/>
        <v>-22</v>
      </c>
      <c r="H41" s="16">
        <f t="shared" si="1"/>
        <v>-6078.82</v>
      </c>
    </row>
    <row r="42" spans="1:8" ht="15">
      <c r="A42" s="28" t="s">
        <v>60</v>
      </c>
      <c r="B42" s="16">
        <v>1543</v>
      </c>
      <c r="C42" s="17">
        <v>42448</v>
      </c>
      <c r="D42" s="17">
        <v>42439</v>
      </c>
      <c r="E42" s="17"/>
      <c r="F42" s="17"/>
      <c r="G42" s="1">
        <f t="shared" si="0"/>
        <v>-9</v>
      </c>
      <c r="H42" s="16">
        <f t="shared" si="1"/>
        <v>-13887</v>
      </c>
    </row>
    <row r="43" spans="1:8" ht="15">
      <c r="A43" s="28" t="s">
        <v>61</v>
      </c>
      <c r="B43" s="16">
        <v>1115.84</v>
      </c>
      <c r="C43" s="17">
        <v>42448</v>
      </c>
      <c r="D43" s="17">
        <v>42439</v>
      </c>
      <c r="E43" s="17"/>
      <c r="F43" s="17"/>
      <c r="G43" s="1">
        <f t="shared" si="0"/>
        <v>-9</v>
      </c>
      <c r="H43" s="16">
        <f t="shared" si="1"/>
        <v>-10042.56</v>
      </c>
    </row>
    <row r="44" spans="1:8" ht="15">
      <c r="A44" s="28" t="s">
        <v>62</v>
      </c>
      <c r="B44" s="16">
        <v>6644.94</v>
      </c>
      <c r="C44" s="17">
        <v>42459</v>
      </c>
      <c r="D44" s="17">
        <v>42452</v>
      </c>
      <c r="E44" s="17"/>
      <c r="F44" s="17"/>
      <c r="G44" s="1">
        <f t="shared" si="0"/>
        <v>-7</v>
      </c>
      <c r="H44" s="16">
        <f t="shared" si="1"/>
        <v>-46514.579999999994</v>
      </c>
    </row>
    <row r="45" spans="1:8" ht="15">
      <c r="A45" s="28" t="s">
        <v>63</v>
      </c>
      <c r="B45" s="16">
        <v>82.28</v>
      </c>
      <c r="C45" s="17">
        <v>42482</v>
      </c>
      <c r="D45" s="17">
        <v>42453</v>
      </c>
      <c r="E45" s="17"/>
      <c r="F45" s="17"/>
      <c r="G45" s="1">
        <f t="shared" si="0"/>
        <v>-29</v>
      </c>
      <c r="H45" s="16">
        <f t="shared" si="1"/>
        <v>-2386.12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0</v>
      </c>
      <c r="C1">
        <f>COUNTA(A4:A203)</f>
        <v>0</v>
      </c>
      <c r="G1" s="20">
        <f>IF(B1&lt;&gt;0,H1/B1,0)</f>
        <v>0</v>
      </c>
      <c r="H1" s="19">
        <f>SUM(H4:H195)</f>
        <v>0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/>
      <c r="B4" s="16"/>
      <c r="C4" s="17"/>
      <c r="D4" s="17"/>
      <c r="E4" s="17"/>
      <c r="F4" s="17"/>
      <c r="G4" s="1">
        <f>D4-C4-(F4-E4)</f>
        <v>0</v>
      </c>
      <c r="H4" s="16">
        <f>B4*G4</f>
        <v>0</v>
      </c>
    </row>
    <row r="5" spans="1:8" ht="15">
      <c r="A5" s="28"/>
      <c r="B5" s="16"/>
      <c r="C5" s="17"/>
      <c r="D5" s="17"/>
      <c r="E5" s="17"/>
      <c r="F5" s="17"/>
      <c r="G5" s="1">
        <f aca="true" t="shared" si="0" ref="G5:G68">D5-C5-(F5-E5)</f>
        <v>0</v>
      </c>
      <c r="H5" s="16">
        <f aca="true" t="shared" si="1" ref="H5:H68">B5*G5</f>
        <v>0</v>
      </c>
    </row>
    <row r="6" spans="1:8" ht="15">
      <c r="A6" s="28"/>
      <c r="B6" s="16"/>
      <c r="C6" s="17"/>
      <c r="D6" s="17"/>
      <c r="E6" s="17"/>
      <c r="F6" s="17"/>
      <c r="G6" s="1">
        <f t="shared" si="0"/>
        <v>0</v>
      </c>
      <c r="H6" s="16">
        <f t="shared" si="1"/>
        <v>0</v>
      </c>
    </row>
    <row r="7" spans="1:8" ht="15">
      <c r="A7" s="28"/>
      <c r="B7" s="16"/>
      <c r="C7" s="17"/>
      <c r="D7" s="17"/>
      <c r="E7" s="17"/>
      <c r="F7" s="17"/>
      <c r="G7" s="1">
        <f t="shared" si="0"/>
        <v>0</v>
      </c>
      <c r="H7" s="16">
        <f t="shared" si="1"/>
        <v>0</v>
      </c>
    </row>
    <row r="8" spans="1:8" ht="15">
      <c r="A8" s="28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 ht="15">
      <c r="A9" s="28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 ht="15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 ht="15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0</v>
      </c>
      <c r="C1">
        <f>COUNTA(A4:A203)</f>
        <v>0</v>
      </c>
      <c r="G1" s="20">
        <f>IF(B1&lt;&gt;0,H1/B1,0)</f>
        <v>0</v>
      </c>
      <c r="H1" s="19">
        <f>SUM(H4:H195)</f>
        <v>0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/>
      <c r="B4" s="16"/>
      <c r="C4" s="17"/>
      <c r="D4" s="17"/>
      <c r="E4" s="17"/>
      <c r="F4" s="17"/>
      <c r="G4" s="1">
        <f>D4-C4-(F4-E4)</f>
        <v>0</v>
      </c>
      <c r="H4" s="16">
        <f>B4*G4</f>
        <v>0</v>
      </c>
    </row>
    <row r="5" spans="1:8" ht="15">
      <c r="A5" s="28"/>
      <c r="B5" s="16"/>
      <c r="C5" s="17"/>
      <c r="D5" s="17"/>
      <c r="E5" s="17"/>
      <c r="F5" s="17"/>
      <c r="G5" s="1">
        <f aca="true" t="shared" si="0" ref="G5:G68">D5-C5-(F5-E5)</f>
        <v>0</v>
      </c>
      <c r="H5" s="16">
        <f aca="true" t="shared" si="1" ref="H5:H68">B5*G5</f>
        <v>0</v>
      </c>
    </row>
    <row r="6" spans="1:8" ht="15">
      <c r="A6" s="28"/>
      <c r="B6" s="16"/>
      <c r="C6" s="17"/>
      <c r="D6" s="17"/>
      <c r="E6" s="17"/>
      <c r="F6" s="17"/>
      <c r="G6" s="1">
        <f t="shared" si="0"/>
        <v>0</v>
      </c>
      <c r="H6" s="16">
        <f t="shared" si="1"/>
        <v>0</v>
      </c>
    </row>
    <row r="7" spans="1:8" ht="15">
      <c r="A7" s="28"/>
      <c r="B7" s="16"/>
      <c r="C7" s="17"/>
      <c r="D7" s="17"/>
      <c r="E7" s="17"/>
      <c r="F7" s="17"/>
      <c r="G7" s="1">
        <f t="shared" si="0"/>
        <v>0</v>
      </c>
      <c r="H7" s="16">
        <f t="shared" si="1"/>
        <v>0</v>
      </c>
    </row>
    <row r="8" spans="1:8" ht="15">
      <c r="A8" s="28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 ht="15">
      <c r="A9" s="28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 ht="15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 ht="15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0</v>
      </c>
      <c r="C1">
        <f>COUNTA(A4:A203)</f>
        <v>0</v>
      </c>
      <c r="G1" s="20">
        <f>IF(B1&lt;&gt;0,H1/B1,0)</f>
        <v>0</v>
      </c>
      <c r="H1" s="19">
        <f>SUM(H4:H195)</f>
        <v>0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/>
      <c r="B4" s="16"/>
      <c r="C4" s="17"/>
      <c r="D4" s="17"/>
      <c r="E4" s="17"/>
      <c r="F4" s="17"/>
      <c r="G4" s="1">
        <f>D4-C4-(F4-E4)</f>
        <v>0</v>
      </c>
      <c r="H4" s="16">
        <f>B4*G4</f>
        <v>0</v>
      </c>
    </row>
    <row r="5" spans="1:8" ht="15">
      <c r="A5" s="28"/>
      <c r="B5" s="16"/>
      <c r="C5" s="17"/>
      <c r="D5" s="17"/>
      <c r="E5" s="17"/>
      <c r="F5" s="17"/>
      <c r="G5" s="1">
        <f aca="true" t="shared" si="0" ref="G5:G68">D5-C5-(F5-E5)</f>
        <v>0</v>
      </c>
      <c r="H5" s="16">
        <f aca="true" t="shared" si="1" ref="H5:H68">B5*G5</f>
        <v>0</v>
      </c>
    </row>
    <row r="6" spans="1:8" ht="15">
      <c r="A6" s="28"/>
      <c r="B6" s="16"/>
      <c r="C6" s="17"/>
      <c r="D6" s="17"/>
      <c r="E6" s="17"/>
      <c r="F6" s="17"/>
      <c r="G6" s="1">
        <f t="shared" si="0"/>
        <v>0</v>
      </c>
      <c r="H6" s="16">
        <f t="shared" si="1"/>
        <v>0</v>
      </c>
    </row>
    <row r="7" spans="1:8" ht="15">
      <c r="A7" s="28"/>
      <c r="B7" s="16"/>
      <c r="C7" s="17"/>
      <c r="D7" s="17"/>
      <c r="E7" s="17"/>
      <c r="F7" s="17"/>
      <c r="G7" s="1">
        <f t="shared" si="0"/>
        <v>0</v>
      </c>
      <c r="H7" s="16">
        <f t="shared" si="1"/>
        <v>0</v>
      </c>
    </row>
    <row r="8" spans="1:8" ht="15">
      <c r="A8" s="28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 ht="15">
      <c r="A9" s="28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 ht="15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 ht="15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2016-04-01T10:22:48Z</dcterms:modified>
  <cp:category/>
  <cp:version/>
  <cp:contentType/>
  <cp:contentStatus/>
</cp:coreProperties>
</file>