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<sst xmlns="http://schemas.openxmlformats.org/spreadsheetml/2006/main" count="265" uniqueCount="236">
  <si>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</si>
  <si>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</si>
  <si>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</si>
  <si>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</si>
  <si>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</si>
  <si>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</si>
  <si>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</si>
  <si>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</si>
  <si>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</si>
  <si>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</si>
  <si>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</si>
  <si>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</si>
  <si>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</si>
  <si>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</si>
  <si>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</si>
  <si>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</si>
  <si>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</si>
  <si>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</si>
  <si>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</si>
  <si>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</si>
  <si>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TECNICO INDUSTRIALE STATALE ALBERT EINSTEIN</t>
  </si>
  <si>
    <t>20871 VIMERCATE (MB) VIA ADDA, 6 C.F. 87008650159 C.M. MITF150001</t>
  </si>
  <si>
    <t>523 / RFA del 23/02/2015</t>
  </si>
  <si>
    <t>0392014 del 28/10/2014</t>
  </si>
  <si>
    <t>03 del 19/11/2014</t>
  </si>
  <si>
    <t>000667/2014 del 30/09/2014</t>
  </si>
  <si>
    <t>I5021802 del 31/12/2014</t>
  </si>
  <si>
    <t>1010265810 del 29/01/2015</t>
  </si>
  <si>
    <t>22 del 29/01/2015</t>
  </si>
  <si>
    <t>20154E00563 del 09/01/2015</t>
  </si>
  <si>
    <t>8715000563 del 16/01/2015</t>
  </si>
  <si>
    <t>8715001331 del 16/01/2015</t>
  </si>
  <si>
    <t>8Z00006957 del 12/01/2015</t>
  </si>
  <si>
    <t>8Z00007656 del 12/01/2015</t>
  </si>
  <si>
    <t>8Z00011188 del 12/01/2015</t>
  </si>
  <si>
    <t>140178 del 28/11/2014</t>
  </si>
  <si>
    <t>379 del 30/11/2014</t>
  </si>
  <si>
    <t>8715011416 del 10/02/2015</t>
  </si>
  <si>
    <t>623 del 30/11/2014</t>
  </si>
  <si>
    <t>29440 del 16/12/2014</t>
  </si>
  <si>
    <t>84/PA del 31/12/2014</t>
  </si>
  <si>
    <t>000214PAR del 30/12/2014</t>
  </si>
  <si>
    <t>02pa del 04/02/2015</t>
  </si>
  <si>
    <t>1/01 del 30/01/2015</t>
  </si>
  <si>
    <t>006411 del 27/11/2014</t>
  </si>
  <si>
    <t>1002 del 07/01/2015</t>
  </si>
  <si>
    <t>006530 del 01/12/2014</t>
  </si>
  <si>
    <t>4/PA del 31/12/2014</t>
  </si>
  <si>
    <t>11 del 15/01/2015</t>
  </si>
  <si>
    <t>20/PA del 31/01/2015</t>
  </si>
  <si>
    <t>4 del 12/01/2015</t>
  </si>
  <si>
    <t>000317/2015/FE del 17/02/2015</t>
  </si>
  <si>
    <t>21/PA del 31/01/2015</t>
  </si>
  <si>
    <t>5/PA del 12/02/2015</t>
  </si>
  <si>
    <t>15 del 31/01/2015</t>
  </si>
  <si>
    <t>47 del 05/03/2015</t>
  </si>
  <si>
    <t>P47 del 25/02/2015</t>
  </si>
  <si>
    <t>P53 del 02/03/2015</t>
  </si>
  <si>
    <t>168/INGLESE del 05/02/2015</t>
  </si>
  <si>
    <t>1010 del 09/02/2015</t>
  </si>
  <si>
    <t>3/5/2015 del 23/01/2015</t>
  </si>
  <si>
    <t>4/5/2015 del 23/01/2015</t>
  </si>
  <si>
    <t>20/5/2015 del 18/02/2015</t>
  </si>
  <si>
    <t>24/5/2015 del 24/02/2015</t>
  </si>
  <si>
    <t>I5085785 del 28/02/2015</t>
  </si>
  <si>
    <t>P48 del 25/02/2015</t>
  </si>
  <si>
    <t>8715052540 del 13/03/2015</t>
  </si>
  <si>
    <t>8Z00210450 del 09/03/2015</t>
  </si>
  <si>
    <t>8Z00211233 del 09/03/2015</t>
  </si>
  <si>
    <t>P50 del 25/02/2015</t>
  </si>
  <si>
    <t>500001-15 del 02/03/2015</t>
  </si>
  <si>
    <t>4 del 28/02/2015</t>
  </si>
  <si>
    <t>58/PA del 28/02/2015</t>
  </si>
  <si>
    <t>15 del 26/03/2015</t>
  </si>
  <si>
    <t>100 del 25/03/2015</t>
  </si>
  <si>
    <t>1010275075 del 13/03/2015</t>
  </si>
  <si>
    <t>150031 del 26/02/2015</t>
  </si>
  <si>
    <t>150032 del 26/02/2015</t>
  </si>
  <si>
    <t>P49 del 25/02/2015</t>
  </si>
  <si>
    <t>P68 del 07/03/2015</t>
  </si>
  <si>
    <t>P90 del 23/03/2015</t>
  </si>
  <si>
    <t>551/2015 del 18/03/2015</t>
  </si>
  <si>
    <t>2672643 del 06/03/2015</t>
  </si>
  <si>
    <t>8030325 del 17/03/2015</t>
  </si>
  <si>
    <t>2675541 del 18/03/2015</t>
  </si>
  <si>
    <t>2678469 del 31/03/2015</t>
  </si>
  <si>
    <t>P96 del 24/03/2015</t>
  </si>
  <si>
    <t>P101 del 26/03/2015</t>
  </si>
  <si>
    <t>P107 del 31/03/2015</t>
  </si>
  <si>
    <t>P108 del 31/03/2015</t>
  </si>
  <si>
    <t>40292 del 20/02/2015</t>
  </si>
  <si>
    <t>32/5/2015 del 27/02/2015</t>
  </si>
  <si>
    <t>39/5/2015 del 30/03/2015</t>
  </si>
  <si>
    <t>376/PA/2015 del 30/03/2015</t>
  </si>
  <si>
    <t>I5115092 del 31/03/2015</t>
  </si>
  <si>
    <t>RE-015085 del 23/02/2015</t>
  </si>
  <si>
    <t>RE-015215 del 17/04/2015</t>
  </si>
  <si>
    <t>P129 del 14/04/2015</t>
  </si>
  <si>
    <t>36/5/2015 del 13/03/2015</t>
  </si>
  <si>
    <t>2015PA0003168 del 31/03/2015</t>
  </si>
  <si>
    <t>1010282033 del 24/04/2015</t>
  </si>
  <si>
    <t>2386E del 24/04/2015</t>
  </si>
  <si>
    <t>8015051037 del 04/05/2015</t>
  </si>
  <si>
    <t>8015050877 del 04/05/2015</t>
  </si>
  <si>
    <t>8715096681 del 05/05/2015</t>
  </si>
  <si>
    <t>8715099699 del 06/05/2015</t>
  </si>
  <si>
    <t>100/PA del 31/03/2015</t>
  </si>
  <si>
    <t>101/PA del 31/03/2015</t>
  </si>
  <si>
    <t>102/PA del 31/03/2015</t>
  </si>
  <si>
    <t>103/PA del 31/03/2015</t>
  </si>
  <si>
    <t>104/PA del 31/03/2015</t>
  </si>
  <si>
    <t>1028 del 13/04/2015</t>
  </si>
  <si>
    <t>3/PA del 21/04/2015</t>
  </si>
  <si>
    <t>20153015/VENDITE PA del 30/04/2015</t>
  </si>
  <si>
    <t>000258 del 13/04/2015</t>
  </si>
  <si>
    <t>29/PA del 24/04/2015</t>
  </si>
  <si>
    <t>8715104558 del 07/05/2015</t>
  </si>
  <si>
    <t>P81 del 18/03/2015</t>
  </si>
  <si>
    <t>15-0305 del 06/05/2015</t>
  </si>
  <si>
    <t>2015/IF/2015005 del 05/05/2015</t>
  </si>
  <si>
    <t>1/EL del 13/04/2015</t>
  </si>
  <si>
    <t>127/109 del 17/04/2015</t>
  </si>
  <si>
    <t>P177 del 06/05/2015</t>
  </si>
  <si>
    <t>43 del 07/05/2015</t>
  </si>
  <si>
    <t>44 del 07/05/2015</t>
  </si>
  <si>
    <t>46 del 07/05/2015</t>
  </si>
  <si>
    <t>49 del 07/05/2015</t>
  </si>
  <si>
    <t>180/PA del 07/05/2015</t>
  </si>
  <si>
    <t>163086-2015 del 18/05/2015</t>
  </si>
  <si>
    <t>8Z00412027 del 11/05/2015</t>
  </si>
  <si>
    <t>69 del 09/05/2015</t>
  </si>
  <si>
    <t>65 del 07/05/2015</t>
  </si>
  <si>
    <t>45 del 07/05/2015</t>
  </si>
  <si>
    <t>72 del 09/05/2015</t>
  </si>
  <si>
    <t>68 del 09/05/2015</t>
  </si>
  <si>
    <t>67 del 09/05/2015</t>
  </si>
  <si>
    <t>70 del 09/05/2015</t>
  </si>
  <si>
    <t>71 del 09/05/2015</t>
  </si>
  <si>
    <t>66 del 09/05/2015</t>
  </si>
  <si>
    <t>150123 del 24/04/2015</t>
  </si>
  <si>
    <t>154/135 del 29/04/2015</t>
  </si>
  <si>
    <t>56/5/2015 del 20/05/2015</t>
  </si>
  <si>
    <t>6148 del 12/04/2015</t>
  </si>
  <si>
    <t>6163 del 16/04/2015</t>
  </si>
  <si>
    <t>6171 del 22/04/2015</t>
  </si>
  <si>
    <t>6146 del 12/04/2015</t>
  </si>
  <si>
    <t>143/PA del 15/04/2015</t>
  </si>
  <si>
    <t>163/PA del 30/04/2015</t>
  </si>
  <si>
    <t>12 del 30/04/2015</t>
  </si>
  <si>
    <t>8715126140 del 08/06/2015</t>
  </si>
  <si>
    <t>150269 del 29/05/2015</t>
  </si>
  <si>
    <t>P142 del 16/04/2015</t>
  </si>
  <si>
    <t>16 del 31/05/2015</t>
  </si>
  <si>
    <t>I5202844 del 31/05/2015</t>
  </si>
  <si>
    <t>P152 del 22/04/2015</t>
  </si>
  <si>
    <t>59/5/2015 del 21/05/2015</t>
  </si>
  <si>
    <t>60/5/2015 del 25/05/2015</t>
  </si>
  <si>
    <t>15.174 del 11/06/2015</t>
  </si>
  <si>
    <t>1010291694 del 18/06/2015</t>
  </si>
  <si>
    <t>215/PA del 31/05/2015</t>
  </si>
  <si>
    <t>216/PA del 31/05/2015</t>
  </si>
  <si>
    <t>150302 del 10/06/2015</t>
  </si>
  <si>
    <t>000027/FE del 15/06/2015</t>
  </si>
  <si>
    <t>8Z00609064 del 08/07/2015</t>
  </si>
  <si>
    <t>8715173464 del 28/07/2015</t>
  </si>
  <si>
    <t>1010297923 del 29/07/2015</t>
  </si>
  <si>
    <t>150360 del 26/06/2015</t>
  </si>
  <si>
    <t>2015/FPA/0000136 del 27/07/2015</t>
  </si>
  <si>
    <t>234/200 del 15/06/2015</t>
  </si>
  <si>
    <t>280/240 del 24/06/2015</t>
  </si>
  <si>
    <t>000030/FE del 25/06/2015</t>
  </si>
  <si>
    <t>000034/FE del 29/06/2015</t>
  </si>
  <si>
    <t>1/PA del 08/07/2015</t>
  </si>
  <si>
    <t>27 del 30/06/2015</t>
  </si>
  <si>
    <t>I5240122 del 30/06/2015</t>
  </si>
  <si>
    <t>4 del 24/07/2015</t>
  </si>
  <si>
    <t>82/5/2015 del 16/07/2015</t>
  </si>
  <si>
    <t>84/5/2015 del 20/07/2015</t>
  </si>
  <si>
    <t>000307PAR del 24/07/2015</t>
  </si>
  <si>
    <t>11/PA del 29/05/2015</t>
  </si>
  <si>
    <t>5/2015 del 07/09/2015</t>
  </si>
  <si>
    <t>FEPA001211 del 31/07/2015</t>
  </si>
  <si>
    <t>2015/IF/2015084 del 03/09/2015</t>
  </si>
  <si>
    <t>8Z00807221 del 08/09/2015</t>
  </si>
  <si>
    <t>92 del 07/10/2015</t>
  </si>
  <si>
    <t>000050/FE del 09/09/2015</t>
  </si>
  <si>
    <t>1010308236 del 21/09/2015</t>
  </si>
  <si>
    <t>1010311692 del 19/10/2015</t>
  </si>
  <si>
    <t>000414PAR del 08/10/2015</t>
  </si>
  <si>
    <t>37 del 30/09/2015</t>
  </si>
  <si>
    <t>225 del 16/10/2015</t>
  </si>
  <si>
    <t>000625 del 30/09/2015</t>
  </si>
  <si>
    <t>8715258371 del 29/10/2015</t>
  </si>
  <si>
    <t>8715259234 del 29/10/2015</t>
  </si>
  <si>
    <t>8715257065 del 29/10/2015</t>
  </si>
  <si>
    <t>363 del 14/07/2015</t>
  </si>
  <si>
    <t>87/E del 08/10/2015</t>
  </si>
  <si>
    <t>119 del 03/11/2015</t>
  </si>
  <si>
    <t>010440/24/15 del 28/10/2015</t>
  </si>
  <si>
    <t>FEPA001892 del 10/11/2015</t>
  </si>
  <si>
    <t>5477/2015 del 19/10/2015</t>
  </si>
  <si>
    <t>449/372 del 19/10/2015</t>
  </si>
  <si>
    <t>000077/FE del 03/11/2015</t>
  </si>
  <si>
    <t>156/5/2015 del 28/10/2015</t>
  </si>
  <si>
    <t>155/5/2015 del 28/10/2015</t>
  </si>
  <si>
    <t>PA 70 del 28/10/2015</t>
  </si>
  <si>
    <t>40 del 31/10/2015</t>
  </si>
  <si>
    <t>I5393292 del 31/10/2015</t>
  </si>
  <si>
    <t>8Z00991294 del 09/11/2015</t>
  </si>
  <si>
    <t>2015PA0011531 del 31/10/2015</t>
  </si>
  <si>
    <t>286/PA del 31/10/2015</t>
  </si>
  <si>
    <t>287/PA del 31/10/2015</t>
  </si>
  <si>
    <t>288/PA del 31/10/2015</t>
  </si>
  <si>
    <t>000076/FE del 03/11/2015</t>
  </si>
  <si>
    <t>EL N.2 del 20/11/2015</t>
  </si>
  <si>
    <t>6212015/E del 31/10/2015</t>
  </si>
  <si>
    <t>8715301793 del 01/12/2015</t>
  </si>
  <si>
    <t>8715323739 del 15/12/2015</t>
  </si>
  <si>
    <t>12/PA del 17/12/2015</t>
  </si>
  <si>
    <t>2015PA0013037 del 30/11/2015</t>
  </si>
  <si>
    <t>479/400 del 23/10/2015</t>
  </si>
  <si>
    <t>317/FE del 26/11/2015</t>
  </si>
  <si>
    <t>54 del 30/11/2015</t>
  </si>
  <si>
    <t>I5437230 del 30/11/2015</t>
  </si>
  <si>
    <t>314/PA del 30/11/2015</t>
  </si>
  <si>
    <t>313/PA del 30/11/2015</t>
  </si>
  <si>
    <t>315/PA del 30/11/2015</t>
  </si>
  <si>
    <t>312/PA del 30/11/2015</t>
  </si>
  <si>
    <t>000087/FE del 09/12/2015</t>
  </si>
  <si>
    <t>00005/EL del 25/11/2015</t>
  </si>
  <si>
    <t>2491 del 15/12/2015</t>
  </si>
  <si>
    <t>000886/002 del 30/11/2015</t>
  </si>
  <si>
    <t>1010321675 del 30/11/2015</t>
  </si>
  <si>
    <t>1010321672 del 30/11/2015</t>
  </si>
  <si>
    <t>150942 del 23/11/2015</t>
  </si>
  <si>
    <t>150965 del 27/11/2015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</si>
</sst>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2015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219</v>
      </c>
      <c r="B10" s="37"/>
      <c r="C10" s="50">
        <f>SUM(C16:D19)</f>
        <v>237266.92</v>
      </c>
      <c r="D10" s="37"/>
      <c r="E10" s="38">
        <f>('Trimestre 1'!H1+'Trimestre 2'!H1+'Trimestre 3'!H1+'Trimestre 4'!H1)/C10</f>
        <v>-10.274290406770568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47</v>
      </c>
      <c r="C16" s="51">
        <f>'Trimestre 1'!B1</f>
        <v>39195.45</v>
      </c>
      <c r="D16" s="52"/>
      <c r="E16" s="51">
        <f>'Trimestre 1'!G1</f>
        <v>-4.138899285503802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99</v>
      </c>
      <c r="C17" s="51">
        <f>'Trimestre 2'!B1</f>
        <v>148479.88</v>
      </c>
      <c r="D17" s="52"/>
      <c r="E17" s="51">
        <f>'Trimestre 2'!G1</f>
        <v>-12.415963832944907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21</v>
      </c>
      <c r="C18" s="51">
        <f>'Trimestre 3'!B1</f>
        <v>19254.19</v>
      </c>
      <c r="D18" s="52"/>
      <c r="E18" s="51">
        <f>'Trimestre 3'!G1</f>
        <v>7.359961649905814</v>
      </c>
      <c r="F18" s="53"/>
    </row>
    <row r="19" spans="1:6" ht="21.75" customHeight="1" thickBot="1">
      <c r="A19" s="24" t="s">
        <v>18</v>
      </c>
      <c r="B19" s="25">
        <f>'Trimestre 4'!C1</f>
        <v>52</v>
      </c>
      <c r="C19" s="47">
        <f>'Trimestre 4'!B1</f>
        <v>30337.399999999998</v>
      </c>
      <c r="D19" s="49"/>
      <c r="E19" s="47">
        <f>'Trimestre 4'!G1</f>
        <v>-18.91106357169698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39195.45</v>
      </c>
      <c r="C1">
        <f>COUNTA(A4:A203)</f>
        <v>47</v>
      </c>
      <c r="G1" s="20">
        <f>IF(B1&lt;&gt;0,H1/B1,0)</f>
        <v>-4.138899285503802</v>
      </c>
      <c r="H1" s="19">
        <f>SUM(H4:H195)</f>
        <v>-162226.02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530</v>
      </c>
      <c r="C4" s="17">
        <v>42090</v>
      </c>
      <c r="D4" s="17">
        <v>42033</v>
      </c>
      <c r="E4" s="17"/>
      <c r="F4" s="17"/>
      <c r="G4" s="1">
        <f>D4-C4-(F4-E4)</f>
        <v>-57</v>
      </c>
      <c r="H4" s="16">
        <f>B4*G4</f>
        <v>-30210</v>
      </c>
    </row>
    <row r="5" spans="1:8" ht="15">
      <c r="A5" s="28" t="s">
        <v>23</v>
      </c>
      <c r="B5" s="16">
        <v>1098</v>
      </c>
      <c r="C5" s="17">
        <v>41971</v>
      </c>
      <c r="D5" s="17">
        <v>42039</v>
      </c>
      <c r="E5" s="17"/>
      <c r="F5" s="17"/>
      <c r="G5" s="1">
        <f aca="true" t="shared" si="0" ref="G5:G68">D5-C5-(F5-E5)</f>
        <v>68</v>
      </c>
      <c r="H5" s="16">
        <f aca="true" t="shared" si="1" ref="H5:H68">B5*G5</f>
        <v>74664</v>
      </c>
    </row>
    <row r="6" spans="1:8" ht="15">
      <c r="A6" s="28" t="s">
        <v>24</v>
      </c>
      <c r="B6" s="16">
        <v>366</v>
      </c>
      <c r="C6" s="17">
        <v>41992</v>
      </c>
      <c r="D6" s="17">
        <v>42039</v>
      </c>
      <c r="E6" s="17"/>
      <c r="F6" s="17"/>
      <c r="G6" s="1">
        <f t="shared" si="0"/>
        <v>47</v>
      </c>
      <c r="H6" s="16">
        <f t="shared" si="1"/>
        <v>17202</v>
      </c>
    </row>
    <row r="7" spans="1:8" ht="15">
      <c r="A7" s="28" t="s">
        <v>25</v>
      </c>
      <c r="B7" s="16">
        <v>140.3</v>
      </c>
      <c r="C7" s="17">
        <v>41981</v>
      </c>
      <c r="D7" s="17">
        <v>42039</v>
      </c>
      <c r="E7" s="17"/>
      <c r="F7" s="17"/>
      <c r="G7" s="1">
        <f t="shared" si="0"/>
        <v>58</v>
      </c>
      <c r="H7" s="16">
        <f t="shared" si="1"/>
        <v>8137.400000000001</v>
      </c>
    </row>
    <row r="8" spans="1:8" ht="15">
      <c r="A8" s="28" t="s">
        <v>26</v>
      </c>
      <c r="B8" s="16">
        <v>30.18</v>
      </c>
      <c r="C8" s="17">
        <v>42046</v>
      </c>
      <c r="D8" s="17">
        <v>42039</v>
      </c>
      <c r="E8" s="17"/>
      <c r="F8" s="17"/>
      <c r="G8" s="1">
        <f t="shared" si="0"/>
        <v>-7</v>
      </c>
      <c r="H8" s="16">
        <f t="shared" si="1"/>
        <v>-211.26</v>
      </c>
    </row>
    <row r="9" spans="1:8" ht="15">
      <c r="A9" s="28" t="s">
        <v>27</v>
      </c>
      <c r="B9" s="16">
        <v>366.46</v>
      </c>
      <c r="C9" s="17">
        <v>42064</v>
      </c>
      <c r="D9" s="17">
        <v>42040</v>
      </c>
      <c r="E9" s="17"/>
      <c r="F9" s="17"/>
      <c r="G9" s="1">
        <f t="shared" si="0"/>
        <v>-24</v>
      </c>
      <c r="H9" s="16">
        <f t="shared" si="1"/>
        <v>-8795.039999999999</v>
      </c>
    </row>
    <row r="10" spans="1:8" ht="15">
      <c r="A10" s="28" t="s">
        <v>28</v>
      </c>
      <c r="B10" s="16">
        <v>558</v>
      </c>
      <c r="C10" s="17">
        <v>42064</v>
      </c>
      <c r="D10" s="17">
        <v>42041</v>
      </c>
      <c r="E10" s="17"/>
      <c r="F10" s="17"/>
      <c r="G10" s="1">
        <f t="shared" si="0"/>
        <v>-23</v>
      </c>
      <c r="H10" s="16">
        <f t="shared" si="1"/>
        <v>-12834</v>
      </c>
    </row>
    <row r="11" spans="1:8" ht="15">
      <c r="A11" s="28" t="s">
        <v>29</v>
      </c>
      <c r="B11" s="16">
        <v>90</v>
      </c>
      <c r="C11" s="17">
        <v>42051</v>
      </c>
      <c r="D11" s="17">
        <v>42041</v>
      </c>
      <c r="E11" s="17"/>
      <c r="F11" s="17"/>
      <c r="G11" s="1">
        <f t="shared" si="0"/>
        <v>-10</v>
      </c>
      <c r="H11" s="16">
        <f t="shared" si="1"/>
        <v>-900</v>
      </c>
    </row>
    <row r="12" spans="1:8" ht="15">
      <c r="A12" s="28" t="s">
        <v>30</v>
      </c>
      <c r="B12" s="16">
        <v>117.65</v>
      </c>
      <c r="C12" s="17">
        <v>42051</v>
      </c>
      <c r="D12" s="17">
        <v>42041</v>
      </c>
      <c r="E12" s="17"/>
      <c r="F12" s="17"/>
      <c r="G12" s="1">
        <f t="shared" si="0"/>
        <v>-10</v>
      </c>
      <c r="H12" s="16">
        <f t="shared" si="1"/>
        <v>-1176.5</v>
      </c>
    </row>
    <row r="13" spans="1:8" ht="15">
      <c r="A13" s="28" t="s">
        <v>31</v>
      </c>
      <c r="B13" s="16">
        <v>101.46</v>
      </c>
      <c r="C13" s="17">
        <v>42051</v>
      </c>
      <c r="D13" s="17">
        <v>42041</v>
      </c>
      <c r="E13" s="17"/>
      <c r="F13" s="17"/>
      <c r="G13" s="1">
        <f t="shared" si="0"/>
        <v>-10</v>
      </c>
      <c r="H13" s="16">
        <f t="shared" si="1"/>
        <v>-1014.5999999999999</v>
      </c>
    </row>
    <row r="14" spans="1:8" ht="15">
      <c r="A14" s="28" t="s">
        <v>32</v>
      </c>
      <c r="B14" s="16">
        <v>80.67</v>
      </c>
      <c r="C14" s="17">
        <v>42056</v>
      </c>
      <c r="D14" s="17">
        <v>42041</v>
      </c>
      <c r="E14" s="17"/>
      <c r="F14" s="17"/>
      <c r="G14" s="1">
        <f t="shared" si="0"/>
        <v>-15</v>
      </c>
      <c r="H14" s="16">
        <f t="shared" si="1"/>
        <v>-1210.05</v>
      </c>
    </row>
    <row r="15" spans="1:8" ht="15">
      <c r="A15" s="28" t="s">
        <v>33</v>
      </c>
      <c r="B15" s="16">
        <v>45.1</v>
      </c>
      <c r="C15" s="17">
        <v>42056</v>
      </c>
      <c r="D15" s="17">
        <v>42041</v>
      </c>
      <c r="E15" s="17"/>
      <c r="F15" s="17"/>
      <c r="G15" s="1">
        <f t="shared" si="0"/>
        <v>-15</v>
      </c>
      <c r="H15" s="16">
        <f t="shared" si="1"/>
        <v>-676.5</v>
      </c>
    </row>
    <row r="16" spans="1:8" ht="15">
      <c r="A16" s="28" t="s">
        <v>34</v>
      </c>
      <c r="B16" s="16">
        <v>427.84</v>
      </c>
      <c r="C16" s="17">
        <v>42056</v>
      </c>
      <c r="D16" s="17">
        <v>42041</v>
      </c>
      <c r="E16" s="17"/>
      <c r="F16" s="17"/>
      <c r="G16" s="1">
        <f t="shared" si="0"/>
        <v>-15</v>
      </c>
      <c r="H16" s="16">
        <f t="shared" si="1"/>
        <v>-6417.599999999999</v>
      </c>
    </row>
    <row r="17" spans="1:8" ht="15">
      <c r="A17" s="28" t="s">
        <v>35</v>
      </c>
      <c r="B17" s="16">
        <v>2891.64</v>
      </c>
      <c r="C17" s="17">
        <v>42042</v>
      </c>
      <c r="D17" s="17">
        <v>42045</v>
      </c>
      <c r="E17" s="17"/>
      <c r="F17" s="17"/>
      <c r="G17" s="1">
        <f t="shared" si="0"/>
        <v>3</v>
      </c>
      <c r="H17" s="16">
        <f t="shared" si="1"/>
        <v>8674.92</v>
      </c>
    </row>
    <row r="18" spans="1:8" ht="15">
      <c r="A18" s="28" t="s">
        <v>36</v>
      </c>
      <c r="B18" s="16">
        <v>356.97</v>
      </c>
      <c r="C18" s="17">
        <v>42013</v>
      </c>
      <c r="D18" s="17">
        <v>42046</v>
      </c>
      <c r="E18" s="17"/>
      <c r="F18" s="17"/>
      <c r="G18" s="1">
        <f t="shared" si="0"/>
        <v>33</v>
      </c>
      <c r="H18" s="16">
        <f t="shared" si="1"/>
        <v>11780.01</v>
      </c>
    </row>
    <row r="19" spans="1:8" ht="15">
      <c r="A19" s="28" t="s">
        <v>37</v>
      </c>
      <c r="B19" s="16">
        <v>75.34</v>
      </c>
      <c r="C19" s="17">
        <v>42076</v>
      </c>
      <c r="D19" s="17">
        <v>42046</v>
      </c>
      <c r="E19" s="17"/>
      <c r="F19" s="17"/>
      <c r="G19" s="1">
        <f t="shared" si="0"/>
        <v>-30</v>
      </c>
      <c r="H19" s="16">
        <f t="shared" si="1"/>
        <v>-2260.2000000000003</v>
      </c>
    </row>
    <row r="20" spans="1:8" ht="15">
      <c r="A20" s="28" t="s">
        <v>38</v>
      </c>
      <c r="B20" s="16">
        <v>848.88</v>
      </c>
      <c r="C20" s="17">
        <v>42007</v>
      </c>
      <c r="D20" s="17">
        <v>42047</v>
      </c>
      <c r="E20" s="17"/>
      <c r="F20" s="17"/>
      <c r="G20" s="1">
        <f t="shared" si="0"/>
        <v>40</v>
      </c>
      <c r="H20" s="16">
        <f t="shared" si="1"/>
        <v>33955.2</v>
      </c>
    </row>
    <row r="21" spans="1:8" ht="15">
      <c r="A21" s="28" t="s">
        <v>39</v>
      </c>
      <c r="B21" s="16">
        <v>313.66</v>
      </c>
      <c r="C21" s="17">
        <v>42043</v>
      </c>
      <c r="D21" s="17">
        <v>42049</v>
      </c>
      <c r="E21" s="17"/>
      <c r="F21" s="17"/>
      <c r="G21" s="1">
        <f t="shared" si="0"/>
        <v>6</v>
      </c>
      <c r="H21" s="16">
        <f t="shared" si="1"/>
        <v>1881.96</v>
      </c>
    </row>
    <row r="22" spans="1:8" ht="15">
      <c r="A22" s="28" t="s">
        <v>40</v>
      </c>
      <c r="B22" s="16">
        <v>572</v>
      </c>
      <c r="C22" s="17">
        <v>42051</v>
      </c>
      <c r="D22" s="17">
        <v>42049</v>
      </c>
      <c r="E22" s="17"/>
      <c r="F22" s="17"/>
      <c r="G22" s="1">
        <f t="shared" si="0"/>
        <v>-2</v>
      </c>
      <c r="H22" s="16">
        <f t="shared" si="1"/>
        <v>-1144</v>
      </c>
    </row>
    <row r="23" spans="1:8" ht="15">
      <c r="A23" s="28" t="s">
        <v>41</v>
      </c>
      <c r="B23" s="16">
        <v>75.25</v>
      </c>
      <c r="C23" s="17">
        <v>42047</v>
      </c>
      <c r="D23" s="17">
        <v>42049</v>
      </c>
      <c r="E23" s="17"/>
      <c r="F23" s="17"/>
      <c r="G23" s="1">
        <f t="shared" si="0"/>
        <v>2</v>
      </c>
      <c r="H23" s="16">
        <f t="shared" si="1"/>
        <v>150.5</v>
      </c>
    </row>
    <row r="24" spans="1:8" ht="15">
      <c r="A24" s="28" t="s">
        <v>42</v>
      </c>
      <c r="B24" s="16">
        <v>2995.2</v>
      </c>
      <c r="C24" s="17">
        <v>42069</v>
      </c>
      <c r="D24" s="17">
        <v>42051</v>
      </c>
      <c r="E24" s="17"/>
      <c r="F24" s="17"/>
      <c r="G24" s="1">
        <f t="shared" si="0"/>
        <v>-18</v>
      </c>
      <c r="H24" s="16">
        <f t="shared" si="1"/>
        <v>-53913.6</v>
      </c>
    </row>
    <row r="25" spans="1:8" ht="15">
      <c r="A25" s="28" t="s">
        <v>43</v>
      </c>
      <c r="B25" s="16">
        <v>3500</v>
      </c>
      <c r="C25" s="17">
        <v>42078</v>
      </c>
      <c r="D25" s="17">
        <v>42052</v>
      </c>
      <c r="E25" s="17"/>
      <c r="F25" s="17"/>
      <c r="G25" s="1">
        <f t="shared" si="0"/>
        <v>-26</v>
      </c>
      <c r="H25" s="16">
        <f t="shared" si="1"/>
        <v>-91000</v>
      </c>
    </row>
    <row r="26" spans="1:8" ht="15">
      <c r="A26" s="28" t="s">
        <v>44</v>
      </c>
      <c r="B26" s="16">
        <v>807.64</v>
      </c>
      <c r="C26" s="17">
        <v>42005</v>
      </c>
      <c r="D26" s="17">
        <v>42053</v>
      </c>
      <c r="E26" s="17"/>
      <c r="F26" s="17"/>
      <c r="G26" s="1">
        <f t="shared" si="0"/>
        <v>48</v>
      </c>
      <c r="H26" s="16">
        <f t="shared" si="1"/>
        <v>38766.72</v>
      </c>
    </row>
    <row r="27" spans="1:8" ht="15">
      <c r="A27" s="28" t="s">
        <v>45</v>
      </c>
      <c r="B27" s="16">
        <v>980</v>
      </c>
      <c r="C27" s="17">
        <v>42042</v>
      </c>
      <c r="D27" s="17">
        <v>42053</v>
      </c>
      <c r="E27" s="17"/>
      <c r="F27" s="17"/>
      <c r="G27" s="1">
        <f t="shared" si="0"/>
        <v>11</v>
      </c>
      <c r="H27" s="16">
        <f t="shared" si="1"/>
        <v>10780</v>
      </c>
    </row>
    <row r="28" spans="1:8" ht="15">
      <c r="A28" s="28" t="s">
        <v>46</v>
      </c>
      <c r="B28" s="16">
        <v>1498.16</v>
      </c>
      <c r="C28" s="17">
        <v>42049</v>
      </c>
      <c r="D28" s="17">
        <v>42069</v>
      </c>
      <c r="E28" s="17"/>
      <c r="F28" s="17"/>
      <c r="G28" s="1">
        <f t="shared" si="0"/>
        <v>20</v>
      </c>
      <c r="H28" s="16">
        <f t="shared" si="1"/>
        <v>29963.2</v>
      </c>
    </row>
    <row r="29" spans="1:8" ht="15">
      <c r="A29" s="28" t="s">
        <v>47</v>
      </c>
      <c r="B29" s="16">
        <v>330</v>
      </c>
      <c r="C29" s="17">
        <v>42077</v>
      </c>
      <c r="D29" s="17">
        <v>42069</v>
      </c>
      <c r="E29" s="17"/>
      <c r="F29" s="17"/>
      <c r="G29" s="1">
        <f t="shared" si="0"/>
        <v>-8</v>
      </c>
      <c r="H29" s="16">
        <f t="shared" si="1"/>
        <v>-2640</v>
      </c>
    </row>
    <row r="30" spans="1:8" ht="15">
      <c r="A30" s="28" t="s">
        <v>48</v>
      </c>
      <c r="B30" s="16">
        <v>220</v>
      </c>
      <c r="C30" s="17">
        <v>42056</v>
      </c>
      <c r="D30" s="17">
        <v>42069</v>
      </c>
      <c r="E30" s="17"/>
      <c r="F30" s="17"/>
      <c r="G30" s="1">
        <f t="shared" si="0"/>
        <v>13</v>
      </c>
      <c r="H30" s="16">
        <f t="shared" si="1"/>
        <v>2860</v>
      </c>
    </row>
    <row r="31" spans="1:8" ht="15">
      <c r="A31" s="28" t="s">
        <v>49</v>
      </c>
      <c r="B31" s="16">
        <v>380</v>
      </c>
      <c r="C31" s="17">
        <v>42089</v>
      </c>
      <c r="D31" s="17">
        <v>42069</v>
      </c>
      <c r="E31" s="17"/>
      <c r="F31" s="17"/>
      <c r="G31" s="1">
        <f t="shared" si="0"/>
        <v>-20</v>
      </c>
      <c r="H31" s="16">
        <f t="shared" si="1"/>
        <v>-7600</v>
      </c>
    </row>
    <row r="32" spans="1:8" ht="15">
      <c r="A32" s="28" t="s">
        <v>50</v>
      </c>
      <c r="B32" s="16">
        <v>1098.99</v>
      </c>
      <c r="C32" s="17">
        <v>42064</v>
      </c>
      <c r="D32" s="17">
        <v>42069</v>
      </c>
      <c r="E32" s="17"/>
      <c r="F32" s="17"/>
      <c r="G32" s="1">
        <f t="shared" si="0"/>
        <v>5</v>
      </c>
      <c r="H32" s="16">
        <f t="shared" si="1"/>
        <v>5494.95</v>
      </c>
    </row>
    <row r="33" spans="1:8" ht="15">
      <c r="A33" s="28" t="s">
        <v>51</v>
      </c>
      <c r="B33" s="16">
        <v>400</v>
      </c>
      <c r="C33" s="17">
        <v>42084</v>
      </c>
      <c r="D33" s="17">
        <v>42070</v>
      </c>
      <c r="E33" s="17"/>
      <c r="F33" s="17"/>
      <c r="G33" s="1">
        <f t="shared" si="0"/>
        <v>-14</v>
      </c>
      <c r="H33" s="16">
        <f t="shared" si="1"/>
        <v>-5600</v>
      </c>
    </row>
    <row r="34" spans="1:8" ht="15">
      <c r="A34" s="28" t="s">
        <v>52</v>
      </c>
      <c r="B34" s="16">
        <v>5353.36</v>
      </c>
      <c r="C34" s="17">
        <v>42089</v>
      </c>
      <c r="D34" s="17">
        <v>42070</v>
      </c>
      <c r="E34" s="17"/>
      <c r="F34" s="17"/>
      <c r="G34" s="1">
        <f t="shared" si="0"/>
        <v>-19</v>
      </c>
      <c r="H34" s="16">
        <f t="shared" si="1"/>
        <v>-101713.84</v>
      </c>
    </row>
    <row r="35" spans="1:8" ht="15">
      <c r="A35" s="28" t="s">
        <v>53</v>
      </c>
      <c r="B35" s="16">
        <v>73.33</v>
      </c>
      <c r="C35" s="17">
        <v>42078</v>
      </c>
      <c r="D35" s="17">
        <v>42070</v>
      </c>
      <c r="E35" s="17"/>
      <c r="F35" s="17"/>
      <c r="G35" s="1">
        <f t="shared" si="0"/>
        <v>-8</v>
      </c>
      <c r="H35" s="16">
        <f t="shared" si="1"/>
        <v>-586.64</v>
      </c>
    </row>
    <row r="36" spans="1:8" ht="15">
      <c r="A36" s="28" t="s">
        <v>54</v>
      </c>
      <c r="B36" s="16">
        <v>341.75</v>
      </c>
      <c r="C36" s="17">
        <v>42095</v>
      </c>
      <c r="D36" s="17">
        <v>42070</v>
      </c>
      <c r="E36" s="17"/>
      <c r="F36" s="17"/>
      <c r="G36" s="1">
        <f t="shared" si="0"/>
        <v>-25</v>
      </c>
      <c r="H36" s="16">
        <f t="shared" si="1"/>
        <v>-8543.75</v>
      </c>
    </row>
    <row r="37" spans="1:8" ht="15">
      <c r="A37" s="28" t="s">
        <v>55</v>
      </c>
      <c r="B37" s="16">
        <v>552.73</v>
      </c>
      <c r="C37" s="17">
        <v>42099</v>
      </c>
      <c r="D37" s="17">
        <v>42072</v>
      </c>
      <c r="E37" s="17"/>
      <c r="F37" s="17"/>
      <c r="G37" s="1">
        <f t="shared" si="0"/>
        <v>-27</v>
      </c>
      <c r="H37" s="16">
        <f t="shared" si="1"/>
        <v>-14923.710000000001</v>
      </c>
    </row>
    <row r="38" spans="1:8" ht="15">
      <c r="A38" s="28" t="s">
        <v>56</v>
      </c>
      <c r="B38" s="16">
        <v>2200</v>
      </c>
      <c r="C38" s="17">
        <v>42091</v>
      </c>
      <c r="D38" s="17">
        <v>42073</v>
      </c>
      <c r="E38" s="17"/>
      <c r="F38" s="17"/>
      <c r="G38" s="1">
        <f t="shared" si="0"/>
        <v>-18</v>
      </c>
      <c r="H38" s="16">
        <f t="shared" si="1"/>
        <v>-39600</v>
      </c>
    </row>
    <row r="39" spans="1:8" ht="15">
      <c r="A39" s="28" t="s">
        <v>57</v>
      </c>
      <c r="B39" s="16">
        <v>1500</v>
      </c>
      <c r="C39" s="17">
        <v>42096</v>
      </c>
      <c r="D39" s="17">
        <v>42073</v>
      </c>
      <c r="E39" s="17"/>
      <c r="F39" s="17"/>
      <c r="G39" s="1">
        <f t="shared" si="0"/>
        <v>-23</v>
      </c>
      <c r="H39" s="16">
        <f t="shared" si="1"/>
        <v>-34500</v>
      </c>
    </row>
    <row r="40" spans="1:8" ht="15">
      <c r="A40" s="28" t="s">
        <v>58</v>
      </c>
      <c r="B40" s="16">
        <v>152</v>
      </c>
      <c r="C40" s="17">
        <v>42071</v>
      </c>
      <c r="D40" s="17">
        <v>42076</v>
      </c>
      <c r="E40" s="17"/>
      <c r="F40" s="17"/>
      <c r="G40" s="1">
        <f t="shared" si="0"/>
        <v>5</v>
      </c>
      <c r="H40" s="16">
        <f t="shared" si="1"/>
        <v>760</v>
      </c>
    </row>
    <row r="41" spans="1:8" ht="15">
      <c r="A41" s="28" t="s">
        <v>59</v>
      </c>
      <c r="B41" s="16">
        <v>1104.5</v>
      </c>
      <c r="C41" s="17">
        <v>42085</v>
      </c>
      <c r="D41" s="17">
        <v>42076</v>
      </c>
      <c r="E41" s="17"/>
      <c r="F41" s="17"/>
      <c r="G41" s="1">
        <f t="shared" si="0"/>
        <v>-9</v>
      </c>
      <c r="H41" s="16">
        <f t="shared" si="1"/>
        <v>-9940.5</v>
      </c>
    </row>
    <row r="42" spans="1:8" ht="15">
      <c r="A42" s="28" t="s">
        <v>60</v>
      </c>
      <c r="B42" s="16">
        <v>399.2</v>
      </c>
      <c r="C42" s="17">
        <v>42060</v>
      </c>
      <c r="D42" s="17">
        <v>42076</v>
      </c>
      <c r="E42" s="17"/>
      <c r="F42" s="17"/>
      <c r="G42" s="1">
        <f t="shared" si="0"/>
        <v>16</v>
      </c>
      <c r="H42" s="16">
        <f t="shared" si="1"/>
        <v>6387.2</v>
      </c>
    </row>
    <row r="43" spans="1:8" ht="15">
      <c r="A43" s="28" t="s">
        <v>61</v>
      </c>
      <c r="B43" s="16">
        <v>3319.74</v>
      </c>
      <c r="C43" s="17">
        <v>42060</v>
      </c>
      <c r="D43" s="17">
        <v>42076</v>
      </c>
      <c r="E43" s="17"/>
      <c r="F43" s="17"/>
      <c r="G43" s="1">
        <f t="shared" si="0"/>
        <v>16</v>
      </c>
      <c r="H43" s="16">
        <f t="shared" si="1"/>
        <v>53115.84</v>
      </c>
    </row>
    <row r="44" spans="1:8" ht="15">
      <c r="A44" s="28" t="s">
        <v>62</v>
      </c>
      <c r="B44" s="16">
        <v>796</v>
      </c>
      <c r="C44" s="17">
        <v>42085</v>
      </c>
      <c r="D44" s="17">
        <v>42076</v>
      </c>
      <c r="E44" s="17"/>
      <c r="F44" s="17"/>
      <c r="G44" s="1">
        <f t="shared" si="0"/>
        <v>-9</v>
      </c>
      <c r="H44" s="16">
        <f t="shared" si="1"/>
        <v>-7164</v>
      </c>
    </row>
    <row r="45" spans="1:8" ht="15">
      <c r="A45" s="28" t="s">
        <v>63</v>
      </c>
      <c r="B45" s="16">
        <v>136</v>
      </c>
      <c r="C45" s="17">
        <v>42090</v>
      </c>
      <c r="D45" s="17">
        <v>42076</v>
      </c>
      <c r="E45" s="17"/>
      <c r="F45" s="17"/>
      <c r="G45" s="1">
        <f t="shared" si="0"/>
        <v>-14</v>
      </c>
      <c r="H45" s="16">
        <f t="shared" si="1"/>
        <v>-1904</v>
      </c>
    </row>
    <row r="46" spans="1:8" ht="15">
      <c r="A46" s="28" t="s">
        <v>64</v>
      </c>
      <c r="B46" s="16">
        <v>50.96</v>
      </c>
      <c r="C46" s="17">
        <v>42103</v>
      </c>
      <c r="D46" s="17">
        <v>42076</v>
      </c>
      <c r="E46" s="17"/>
      <c r="F46" s="17"/>
      <c r="G46" s="1">
        <f t="shared" si="0"/>
        <v>-27</v>
      </c>
      <c r="H46" s="16">
        <f t="shared" si="1"/>
        <v>-1375.92</v>
      </c>
    </row>
    <row r="47" spans="1:8" ht="15">
      <c r="A47" s="28" t="s">
        <v>65</v>
      </c>
      <c r="B47" s="16">
        <v>1750</v>
      </c>
      <c r="C47" s="17">
        <v>42091</v>
      </c>
      <c r="D47" s="17">
        <v>42083</v>
      </c>
      <c r="E47" s="17"/>
      <c r="F47" s="17"/>
      <c r="G47" s="1">
        <f t="shared" si="0"/>
        <v>-8</v>
      </c>
      <c r="H47" s="16">
        <f t="shared" si="1"/>
        <v>-14000</v>
      </c>
    </row>
    <row r="48" spans="1:8" ht="15">
      <c r="A48" s="28" t="s">
        <v>66</v>
      </c>
      <c r="B48" s="16">
        <v>49.9</v>
      </c>
      <c r="C48" s="17">
        <v>42112</v>
      </c>
      <c r="D48" s="17">
        <v>42083</v>
      </c>
      <c r="E48" s="17"/>
      <c r="F48" s="17"/>
      <c r="G48" s="1">
        <f t="shared" si="0"/>
        <v>-29</v>
      </c>
      <c r="H48" s="16">
        <f t="shared" si="1"/>
        <v>-1447.1</v>
      </c>
    </row>
    <row r="49" spans="1:8" ht="15">
      <c r="A49" s="28" t="s">
        <v>67</v>
      </c>
      <c r="B49" s="16">
        <v>75.49</v>
      </c>
      <c r="C49" s="17">
        <v>42112</v>
      </c>
      <c r="D49" s="17">
        <v>42083</v>
      </c>
      <c r="E49" s="17"/>
      <c r="F49" s="17"/>
      <c r="G49" s="1">
        <f t="shared" si="0"/>
        <v>-29</v>
      </c>
      <c r="H49" s="16">
        <f t="shared" si="1"/>
        <v>-2189.21</v>
      </c>
    </row>
    <row r="50" spans="1:8" ht="15">
      <c r="A50" s="28" t="s">
        <v>68</v>
      </c>
      <c r="B50" s="16">
        <v>45.1</v>
      </c>
      <c r="C50" s="17">
        <v>42112</v>
      </c>
      <c r="D50" s="17">
        <v>42083</v>
      </c>
      <c r="E50" s="17"/>
      <c r="F50" s="17"/>
      <c r="G50" s="1">
        <f t="shared" si="0"/>
        <v>-29</v>
      </c>
      <c r="H50" s="16">
        <f t="shared" si="1"/>
        <v>-1307.9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148479.88</v>
      </c>
      <c r="C1">
        <f>COUNTA(A4:A203)</f>
        <v>99</v>
      </c>
      <c r="G1" s="20">
        <f>IF(B1&lt;&gt;0,H1/B1,0)</f>
        <v>-12.415963832944907</v>
      </c>
      <c r="H1" s="19">
        <f>SUM(H4:H195)</f>
        <v>-1843520.8199999998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69</v>
      </c>
      <c r="B4" s="16">
        <v>1700</v>
      </c>
      <c r="C4" s="17">
        <v>42091</v>
      </c>
      <c r="D4" s="17">
        <v>42103</v>
      </c>
      <c r="E4" s="17"/>
      <c r="F4" s="17"/>
      <c r="G4" s="1">
        <f>D4-C4-(F4-E4)</f>
        <v>12</v>
      </c>
      <c r="H4" s="16">
        <f>B4*G4</f>
        <v>20400</v>
      </c>
    </row>
    <row r="5" spans="1:8" ht="15">
      <c r="A5" s="28" t="s">
        <v>70</v>
      </c>
      <c r="B5" s="16">
        <v>1396.86</v>
      </c>
      <c r="C5" s="17">
        <v>42100</v>
      </c>
      <c r="D5" s="17">
        <v>42103</v>
      </c>
      <c r="E5" s="17"/>
      <c r="F5" s="17"/>
      <c r="G5" s="1">
        <f aca="true" t="shared" si="0" ref="G5:G68">D5-C5-(F5-E5)</f>
        <v>3</v>
      </c>
      <c r="H5" s="16">
        <f aca="true" t="shared" si="1" ref="H5:H68">B5*G5</f>
        <v>4190.58</v>
      </c>
    </row>
    <row r="6" spans="1:8" ht="15">
      <c r="A6" s="28" t="s">
        <v>70</v>
      </c>
      <c r="B6" s="16">
        <v>133.5</v>
      </c>
      <c r="C6" s="17">
        <v>42100</v>
      </c>
      <c r="D6" s="17">
        <v>42103</v>
      </c>
      <c r="E6" s="17"/>
      <c r="F6" s="17"/>
      <c r="G6" s="1">
        <f t="shared" si="0"/>
        <v>3</v>
      </c>
      <c r="H6" s="16">
        <f t="shared" si="1"/>
        <v>400.5</v>
      </c>
    </row>
    <row r="7" spans="1:8" ht="15">
      <c r="A7" s="28" t="s">
        <v>71</v>
      </c>
      <c r="B7" s="16">
        <v>160</v>
      </c>
      <c r="C7" s="17">
        <v>42105</v>
      </c>
      <c r="D7" s="17">
        <v>42103</v>
      </c>
      <c r="E7" s="17"/>
      <c r="F7" s="17"/>
      <c r="G7" s="1">
        <f t="shared" si="0"/>
        <v>-2</v>
      </c>
      <c r="H7" s="16">
        <f t="shared" si="1"/>
        <v>-320</v>
      </c>
    </row>
    <row r="8" spans="1:8" ht="15">
      <c r="A8" s="28" t="s">
        <v>72</v>
      </c>
      <c r="B8" s="16">
        <v>3087.82</v>
      </c>
      <c r="C8" s="17">
        <v>42112</v>
      </c>
      <c r="D8" s="17">
        <v>42103</v>
      </c>
      <c r="E8" s="17"/>
      <c r="F8" s="17"/>
      <c r="G8" s="1">
        <f t="shared" si="0"/>
        <v>-9</v>
      </c>
      <c r="H8" s="16">
        <f t="shared" si="1"/>
        <v>-27790.38</v>
      </c>
    </row>
    <row r="9" spans="1:8" ht="15">
      <c r="A9" s="28" t="s">
        <v>72</v>
      </c>
      <c r="B9" s="16">
        <v>818.18</v>
      </c>
      <c r="C9" s="17">
        <v>42112</v>
      </c>
      <c r="D9" s="17">
        <v>42103</v>
      </c>
      <c r="E9" s="17"/>
      <c r="F9" s="17"/>
      <c r="G9" s="1">
        <f t="shared" si="0"/>
        <v>-9</v>
      </c>
      <c r="H9" s="16">
        <f t="shared" si="1"/>
        <v>-7363.62</v>
      </c>
    </row>
    <row r="10" spans="1:8" ht="15">
      <c r="A10" s="28" t="s">
        <v>72</v>
      </c>
      <c r="B10" s="16">
        <v>225</v>
      </c>
      <c r="C10" s="17">
        <v>42112</v>
      </c>
      <c r="D10" s="17">
        <v>42103</v>
      </c>
      <c r="E10" s="17"/>
      <c r="F10" s="17"/>
      <c r="G10" s="1">
        <f t="shared" si="0"/>
        <v>-9</v>
      </c>
      <c r="H10" s="16">
        <f t="shared" si="1"/>
        <v>-2025</v>
      </c>
    </row>
    <row r="11" spans="1:8" ht="15">
      <c r="A11" s="28" t="s">
        <v>72</v>
      </c>
      <c r="B11" s="16">
        <v>319.09</v>
      </c>
      <c r="C11" s="17">
        <v>42112</v>
      </c>
      <c r="D11" s="17">
        <v>42103</v>
      </c>
      <c r="E11" s="17"/>
      <c r="F11" s="17"/>
      <c r="G11" s="1">
        <f t="shared" si="0"/>
        <v>-9</v>
      </c>
      <c r="H11" s="16">
        <f t="shared" si="1"/>
        <v>-2871.81</v>
      </c>
    </row>
    <row r="12" spans="1:8" ht="15">
      <c r="A12" s="28" t="s">
        <v>73</v>
      </c>
      <c r="B12" s="16">
        <v>300</v>
      </c>
      <c r="C12" s="17">
        <v>42133</v>
      </c>
      <c r="D12" s="17">
        <v>42103</v>
      </c>
      <c r="E12" s="17"/>
      <c r="F12" s="17"/>
      <c r="G12" s="1">
        <f t="shared" si="0"/>
        <v>-30</v>
      </c>
      <c r="H12" s="16">
        <f t="shared" si="1"/>
        <v>-9000</v>
      </c>
    </row>
    <row r="13" spans="1:8" ht="15">
      <c r="A13" s="28" t="s">
        <v>74</v>
      </c>
      <c r="B13" s="16">
        <v>358</v>
      </c>
      <c r="C13" s="17">
        <v>42132</v>
      </c>
      <c r="D13" s="17">
        <v>42103</v>
      </c>
      <c r="E13" s="17"/>
      <c r="F13" s="17"/>
      <c r="G13" s="1">
        <f t="shared" si="0"/>
        <v>-29</v>
      </c>
      <c r="H13" s="16">
        <f t="shared" si="1"/>
        <v>-10382</v>
      </c>
    </row>
    <row r="14" spans="1:8" ht="15">
      <c r="A14" s="28" t="s">
        <v>75</v>
      </c>
      <c r="B14" s="16">
        <v>587.52</v>
      </c>
      <c r="C14" s="17">
        <v>42112</v>
      </c>
      <c r="D14" s="17">
        <v>42109</v>
      </c>
      <c r="E14" s="17"/>
      <c r="F14" s="17"/>
      <c r="G14" s="1">
        <f t="shared" si="0"/>
        <v>-3</v>
      </c>
      <c r="H14" s="16">
        <f t="shared" si="1"/>
        <v>-1762.56</v>
      </c>
    </row>
    <row r="15" spans="1:8" ht="15">
      <c r="A15" s="28" t="s">
        <v>76</v>
      </c>
      <c r="B15" s="16">
        <v>203.3</v>
      </c>
      <c r="C15" s="17">
        <v>42104</v>
      </c>
      <c r="D15" s="17">
        <v>42109</v>
      </c>
      <c r="E15" s="17"/>
      <c r="F15" s="17"/>
      <c r="G15" s="1">
        <f t="shared" si="0"/>
        <v>5</v>
      </c>
      <c r="H15" s="16">
        <f t="shared" si="1"/>
        <v>1016.5</v>
      </c>
    </row>
    <row r="16" spans="1:8" ht="15">
      <c r="A16" s="28" t="s">
        <v>77</v>
      </c>
      <c r="B16" s="16">
        <v>390</v>
      </c>
      <c r="C16" s="17">
        <v>42104</v>
      </c>
      <c r="D16" s="17">
        <v>42109</v>
      </c>
      <c r="E16" s="17"/>
      <c r="F16" s="17"/>
      <c r="G16" s="1">
        <f t="shared" si="0"/>
        <v>5</v>
      </c>
      <c r="H16" s="16">
        <f t="shared" si="1"/>
        <v>1950</v>
      </c>
    </row>
    <row r="17" spans="1:8" ht="15">
      <c r="A17" s="28" t="s">
        <v>78</v>
      </c>
      <c r="B17" s="16">
        <v>2500</v>
      </c>
      <c r="C17" s="17">
        <v>42091</v>
      </c>
      <c r="D17" s="17">
        <v>42109</v>
      </c>
      <c r="E17" s="17"/>
      <c r="F17" s="17"/>
      <c r="G17" s="1">
        <f t="shared" si="0"/>
        <v>18</v>
      </c>
      <c r="H17" s="16">
        <f t="shared" si="1"/>
        <v>45000</v>
      </c>
    </row>
    <row r="18" spans="1:8" ht="15">
      <c r="A18" s="28" t="s">
        <v>79</v>
      </c>
      <c r="B18" s="16">
        <v>3600</v>
      </c>
      <c r="C18" s="17">
        <v>42103</v>
      </c>
      <c r="D18" s="17">
        <v>42109</v>
      </c>
      <c r="E18" s="17"/>
      <c r="F18" s="17"/>
      <c r="G18" s="1">
        <f t="shared" si="0"/>
        <v>6</v>
      </c>
      <c r="H18" s="16">
        <f t="shared" si="1"/>
        <v>21600</v>
      </c>
    </row>
    <row r="19" spans="1:8" ht="15">
      <c r="A19" s="28" t="s">
        <v>80</v>
      </c>
      <c r="B19" s="16">
        <v>3024</v>
      </c>
      <c r="C19" s="17">
        <v>42133</v>
      </c>
      <c r="D19" s="17">
        <v>42109</v>
      </c>
      <c r="E19" s="17"/>
      <c r="F19" s="17"/>
      <c r="G19" s="1">
        <f t="shared" si="0"/>
        <v>-24</v>
      </c>
      <c r="H19" s="16">
        <f t="shared" si="1"/>
        <v>-72576</v>
      </c>
    </row>
    <row r="20" spans="1:8" ht="15">
      <c r="A20" s="28" t="s">
        <v>81</v>
      </c>
      <c r="B20" s="16">
        <v>3977.21</v>
      </c>
      <c r="C20" s="17">
        <v>42113</v>
      </c>
      <c r="D20" s="17">
        <v>42111</v>
      </c>
      <c r="E20" s="17"/>
      <c r="F20" s="17"/>
      <c r="G20" s="1">
        <f t="shared" si="0"/>
        <v>-2</v>
      </c>
      <c r="H20" s="16">
        <f t="shared" si="1"/>
        <v>-7954.42</v>
      </c>
    </row>
    <row r="21" spans="1:8" ht="15">
      <c r="A21" s="28" t="s">
        <v>82</v>
      </c>
      <c r="B21" s="16">
        <v>411.9</v>
      </c>
      <c r="C21" s="17">
        <v>42104</v>
      </c>
      <c r="D21" s="17">
        <v>42111</v>
      </c>
      <c r="E21" s="17"/>
      <c r="F21" s="17"/>
      <c r="G21" s="1">
        <f t="shared" si="0"/>
        <v>7</v>
      </c>
      <c r="H21" s="16">
        <f t="shared" si="1"/>
        <v>2883.2999999999997</v>
      </c>
    </row>
    <row r="22" spans="1:8" ht="15">
      <c r="A22" s="28" t="s">
        <v>83</v>
      </c>
      <c r="B22" s="16">
        <v>-6.76</v>
      </c>
      <c r="C22" s="17">
        <v>42112</v>
      </c>
      <c r="D22" s="17">
        <v>42111</v>
      </c>
      <c r="E22" s="17"/>
      <c r="F22" s="17"/>
      <c r="G22" s="1">
        <f t="shared" si="0"/>
        <v>-1</v>
      </c>
      <c r="H22" s="16">
        <f t="shared" si="1"/>
        <v>6.76</v>
      </c>
    </row>
    <row r="23" spans="1:8" ht="15">
      <c r="A23" s="28" t="s">
        <v>84</v>
      </c>
      <c r="B23" s="16">
        <v>3.25</v>
      </c>
      <c r="C23" s="17">
        <v>42112</v>
      </c>
      <c r="D23" s="17">
        <v>42111</v>
      </c>
      <c r="E23" s="17"/>
      <c r="F23" s="17"/>
      <c r="G23" s="1">
        <f t="shared" si="0"/>
        <v>-1</v>
      </c>
      <c r="H23" s="16">
        <f t="shared" si="1"/>
        <v>-3.25</v>
      </c>
    </row>
    <row r="24" spans="1:8" ht="15">
      <c r="A24" s="28" t="s">
        <v>85</v>
      </c>
      <c r="B24" s="16">
        <v>5.68</v>
      </c>
      <c r="C24" s="17">
        <v>42133</v>
      </c>
      <c r="D24" s="17">
        <v>42111</v>
      </c>
      <c r="E24" s="17"/>
      <c r="F24" s="17"/>
      <c r="G24" s="1">
        <f t="shared" si="0"/>
        <v>-22</v>
      </c>
      <c r="H24" s="16">
        <f t="shared" si="1"/>
        <v>-124.96</v>
      </c>
    </row>
    <row r="25" spans="1:8" ht="15">
      <c r="A25" s="28" t="s">
        <v>86</v>
      </c>
      <c r="B25" s="16">
        <v>5397</v>
      </c>
      <c r="C25" s="17">
        <v>42133</v>
      </c>
      <c r="D25" s="17">
        <v>42111</v>
      </c>
      <c r="E25" s="17"/>
      <c r="F25" s="17"/>
      <c r="G25" s="1">
        <f t="shared" si="0"/>
        <v>-22</v>
      </c>
      <c r="H25" s="16">
        <f t="shared" si="1"/>
        <v>-118734</v>
      </c>
    </row>
    <row r="26" spans="1:8" ht="15">
      <c r="A26" s="28" t="s">
        <v>87</v>
      </c>
      <c r="B26" s="16">
        <v>3818</v>
      </c>
      <c r="C26" s="17">
        <v>42133</v>
      </c>
      <c r="D26" s="17">
        <v>42111</v>
      </c>
      <c r="E26" s="17"/>
      <c r="F26" s="17"/>
      <c r="G26" s="1">
        <f t="shared" si="0"/>
        <v>-22</v>
      </c>
      <c r="H26" s="16">
        <f t="shared" si="1"/>
        <v>-83996</v>
      </c>
    </row>
    <row r="27" spans="1:8" ht="15">
      <c r="A27" s="28" t="s">
        <v>88</v>
      </c>
      <c r="B27" s="16">
        <v>2900</v>
      </c>
      <c r="C27" s="17">
        <v>42133</v>
      </c>
      <c r="D27" s="17">
        <v>42111</v>
      </c>
      <c r="E27" s="17"/>
      <c r="F27" s="17"/>
      <c r="G27" s="1">
        <f t="shared" si="0"/>
        <v>-22</v>
      </c>
      <c r="H27" s="16">
        <f t="shared" si="1"/>
        <v>-63800</v>
      </c>
    </row>
    <row r="28" spans="1:8" ht="15">
      <c r="A28" s="28" t="s">
        <v>89</v>
      </c>
      <c r="B28" s="16">
        <v>700</v>
      </c>
      <c r="C28" s="17">
        <v>42133</v>
      </c>
      <c r="D28" s="17">
        <v>42111</v>
      </c>
      <c r="E28" s="17"/>
      <c r="F28" s="17"/>
      <c r="G28" s="1">
        <f t="shared" si="0"/>
        <v>-22</v>
      </c>
      <c r="H28" s="16">
        <f t="shared" si="1"/>
        <v>-15400</v>
      </c>
    </row>
    <row r="29" spans="1:8" ht="15">
      <c r="A29" s="28" t="s">
        <v>90</v>
      </c>
      <c r="B29" s="16">
        <v>5240.4</v>
      </c>
      <c r="C29" s="17">
        <v>42089</v>
      </c>
      <c r="D29" s="17">
        <v>42111</v>
      </c>
      <c r="E29" s="17"/>
      <c r="F29" s="17"/>
      <c r="G29" s="1">
        <f t="shared" si="0"/>
        <v>22</v>
      </c>
      <c r="H29" s="16">
        <f t="shared" si="1"/>
        <v>115288.79999999999</v>
      </c>
    </row>
    <row r="30" spans="1:8" ht="15">
      <c r="A30" s="28" t="s">
        <v>91</v>
      </c>
      <c r="B30" s="16">
        <v>169</v>
      </c>
      <c r="C30" s="17">
        <v>42100</v>
      </c>
      <c r="D30" s="17">
        <v>42111</v>
      </c>
      <c r="E30" s="17"/>
      <c r="F30" s="17"/>
      <c r="G30" s="1">
        <f t="shared" si="0"/>
        <v>11</v>
      </c>
      <c r="H30" s="16">
        <f t="shared" si="1"/>
        <v>1859</v>
      </c>
    </row>
    <row r="31" spans="1:8" ht="15">
      <c r="A31" s="28" t="s">
        <v>92</v>
      </c>
      <c r="B31" s="16">
        <v>38</v>
      </c>
      <c r="C31" s="17">
        <v>42133</v>
      </c>
      <c r="D31" s="17">
        <v>42111</v>
      </c>
      <c r="E31" s="17"/>
      <c r="F31" s="17"/>
      <c r="G31" s="1">
        <f t="shared" si="0"/>
        <v>-22</v>
      </c>
      <c r="H31" s="16">
        <f t="shared" si="1"/>
        <v>-836</v>
      </c>
    </row>
    <row r="32" spans="1:8" ht="15">
      <c r="A32" s="28" t="s">
        <v>93</v>
      </c>
      <c r="B32" s="16">
        <v>511.38</v>
      </c>
      <c r="C32" s="17">
        <v>42133</v>
      </c>
      <c r="D32" s="17">
        <v>42111</v>
      </c>
      <c r="E32" s="17"/>
      <c r="F32" s="17"/>
      <c r="G32" s="1">
        <f t="shared" si="0"/>
        <v>-22</v>
      </c>
      <c r="H32" s="16">
        <f t="shared" si="1"/>
        <v>-11250.36</v>
      </c>
    </row>
    <row r="33" spans="1:8" ht="15">
      <c r="A33" s="28" t="s">
        <v>94</v>
      </c>
      <c r="B33" s="16">
        <v>25.32</v>
      </c>
      <c r="C33" s="17">
        <v>42135</v>
      </c>
      <c r="D33" s="17">
        <v>42111</v>
      </c>
      <c r="E33" s="17"/>
      <c r="F33" s="17"/>
      <c r="G33" s="1">
        <f t="shared" si="0"/>
        <v>-24</v>
      </c>
      <c r="H33" s="16">
        <f t="shared" si="1"/>
        <v>-607.6800000000001</v>
      </c>
    </row>
    <row r="34" spans="1:8" ht="15">
      <c r="A34" s="28" t="s">
        <v>95</v>
      </c>
      <c r="B34" s="16">
        <v>1580</v>
      </c>
      <c r="C34" s="17">
        <v>42133</v>
      </c>
      <c r="D34" s="17">
        <v>42111</v>
      </c>
      <c r="E34" s="17"/>
      <c r="F34" s="17"/>
      <c r="G34" s="1">
        <f t="shared" si="0"/>
        <v>-22</v>
      </c>
      <c r="H34" s="16">
        <f t="shared" si="1"/>
        <v>-34760</v>
      </c>
    </row>
    <row r="35" spans="1:8" ht="15">
      <c r="A35" s="28" t="s">
        <v>96</v>
      </c>
      <c r="B35" s="16">
        <v>8373</v>
      </c>
      <c r="C35" s="17">
        <v>42144</v>
      </c>
      <c r="D35" s="17">
        <v>42116</v>
      </c>
      <c r="E35" s="17"/>
      <c r="F35" s="17"/>
      <c r="G35" s="1">
        <f t="shared" si="0"/>
        <v>-28</v>
      </c>
      <c r="H35" s="16">
        <f t="shared" si="1"/>
        <v>-234444</v>
      </c>
    </row>
    <row r="36" spans="1:8" ht="15">
      <c r="A36" s="28" t="s">
        <v>97</v>
      </c>
      <c r="B36" s="16">
        <v>1526</v>
      </c>
      <c r="C36" s="17">
        <v>42144</v>
      </c>
      <c r="D36" s="17">
        <v>42117</v>
      </c>
      <c r="E36" s="17"/>
      <c r="F36" s="17"/>
      <c r="G36" s="1">
        <f t="shared" si="0"/>
        <v>-27</v>
      </c>
      <c r="H36" s="16">
        <f t="shared" si="1"/>
        <v>-41202</v>
      </c>
    </row>
    <row r="37" spans="1:8" ht="15">
      <c r="A37" s="28" t="s">
        <v>98</v>
      </c>
      <c r="B37" s="16">
        <v>169</v>
      </c>
      <c r="C37" s="17">
        <v>42112</v>
      </c>
      <c r="D37" s="17">
        <v>42128</v>
      </c>
      <c r="E37" s="17"/>
      <c r="F37" s="17"/>
      <c r="G37" s="1">
        <f t="shared" si="0"/>
        <v>16</v>
      </c>
      <c r="H37" s="16">
        <f t="shared" si="1"/>
        <v>2704</v>
      </c>
    </row>
    <row r="38" spans="1:8" ht="15">
      <c r="A38" s="28" t="s">
        <v>99</v>
      </c>
      <c r="B38" s="16">
        <v>38</v>
      </c>
      <c r="C38" s="17">
        <v>42158</v>
      </c>
      <c r="D38" s="17">
        <v>42132</v>
      </c>
      <c r="E38" s="17"/>
      <c r="F38" s="17"/>
      <c r="G38" s="1">
        <f t="shared" si="0"/>
        <v>-26</v>
      </c>
      <c r="H38" s="16">
        <f t="shared" si="1"/>
        <v>-988</v>
      </c>
    </row>
    <row r="39" spans="1:8" ht="15">
      <c r="A39" s="28" t="s">
        <v>99</v>
      </c>
      <c r="B39" s="16">
        <v>24.66</v>
      </c>
      <c r="C39" s="17">
        <v>42158</v>
      </c>
      <c r="D39" s="17">
        <v>42132</v>
      </c>
      <c r="E39" s="17"/>
      <c r="F39" s="17"/>
      <c r="G39" s="1">
        <f t="shared" si="0"/>
        <v>-26</v>
      </c>
      <c r="H39" s="16">
        <f t="shared" si="1"/>
        <v>-641.16</v>
      </c>
    </row>
    <row r="40" spans="1:8" ht="15">
      <c r="A40" s="28" t="s">
        <v>100</v>
      </c>
      <c r="B40" s="16">
        <v>366.46</v>
      </c>
      <c r="C40" s="17">
        <v>42158</v>
      </c>
      <c r="D40" s="17">
        <v>42132</v>
      </c>
      <c r="E40" s="17"/>
      <c r="F40" s="17"/>
      <c r="G40" s="1">
        <f t="shared" si="0"/>
        <v>-26</v>
      </c>
      <c r="H40" s="16">
        <f t="shared" si="1"/>
        <v>-9527.96</v>
      </c>
    </row>
    <row r="41" spans="1:8" ht="15">
      <c r="A41" s="28" t="s">
        <v>101</v>
      </c>
      <c r="B41" s="16">
        <v>3080</v>
      </c>
      <c r="C41" s="17">
        <v>42158</v>
      </c>
      <c r="D41" s="17">
        <v>42132</v>
      </c>
      <c r="E41" s="17"/>
      <c r="F41" s="17"/>
      <c r="G41" s="1">
        <f t="shared" si="0"/>
        <v>-26</v>
      </c>
      <c r="H41" s="16">
        <f t="shared" si="1"/>
        <v>-80080</v>
      </c>
    </row>
    <row r="42" spans="1:8" ht="15">
      <c r="A42" s="28" t="s">
        <v>102</v>
      </c>
      <c r="B42" s="16">
        <v>77.16</v>
      </c>
      <c r="C42" s="17">
        <v>42161</v>
      </c>
      <c r="D42" s="17">
        <v>42132</v>
      </c>
      <c r="E42" s="17"/>
      <c r="F42" s="17"/>
      <c r="G42" s="1">
        <f t="shared" si="0"/>
        <v>-29</v>
      </c>
      <c r="H42" s="16">
        <f t="shared" si="1"/>
        <v>-2237.64</v>
      </c>
    </row>
    <row r="43" spans="1:8" ht="15">
      <c r="A43" s="28" t="s">
        <v>103</v>
      </c>
      <c r="B43" s="16">
        <v>222.91</v>
      </c>
      <c r="C43" s="17">
        <v>42161</v>
      </c>
      <c r="D43" s="17">
        <v>42132</v>
      </c>
      <c r="E43" s="17"/>
      <c r="F43" s="17"/>
      <c r="G43" s="1">
        <f t="shared" si="0"/>
        <v>-29</v>
      </c>
      <c r="H43" s="16">
        <f t="shared" si="1"/>
        <v>-6464.39</v>
      </c>
    </row>
    <row r="44" spans="1:8" ht="15">
      <c r="A44" s="28" t="s">
        <v>104</v>
      </c>
      <c r="B44" s="16">
        <v>130.2</v>
      </c>
      <c r="C44" s="17">
        <v>42161</v>
      </c>
      <c r="D44" s="17">
        <v>42132</v>
      </c>
      <c r="E44" s="17"/>
      <c r="F44" s="17"/>
      <c r="G44" s="1">
        <f t="shared" si="0"/>
        <v>-29</v>
      </c>
      <c r="H44" s="16">
        <f t="shared" si="1"/>
        <v>-3775.7999999999997</v>
      </c>
    </row>
    <row r="45" spans="1:8" ht="15">
      <c r="A45" s="28" t="s">
        <v>105</v>
      </c>
      <c r="B45" s="16">
        <v>91.22</v>
      </c>
      <c r="C45" s="17">
        <v>42161</v>
      </c>
      <c r="D45" s="17">
        <v>42132</v>
      </c>
      <c r="E45" s="17"/>
      <c r="F45" s="17"/>
      <c r="G45" s="1">
        <f t="shared" si="0"/>
        <v>-29</v>
      </c>
      <c r="H45" s="16">
        <f t="shared" si="1"/>
        <v>-2645.38</v>
      </c>
    </row>
    <row r="46" spans="1:8" ht="15">
      <c r="A46" s="28" t="s">
        <v>106</v>
      </c>
      <c r="B46" s="16">
        <v>863.64</v>
      </c>
      <c r="C46" s="17">
        <v>42158</v>
      </c>
      <c r="D46" s="17">
        <v>42132</v>
      </c>
      <c r="E46" s="17"/>
      <c r="F46" s="17"/>
      <c r="G46" s="1">
        <f t="shared" si="0"/>
        <v>-26</v>
      </c>
      <c r="H46" s="16">
        <f t="shared" si="1"/>
        <v>-22454.64</v>
      </c>
    </row>
    <row r="47" spans="1:8" ht="15">
      <c r="A47" s="28" t="s">
        <v>107</v>
      </c>
      <c r="B47" s="16">
        <v>5007.28</v>
      </c>
      <c r="C47" s="17">
        <v>42158</v>
      </c>
      <c r="D47" s="17">
        <v>42132</v>
      </c>
      <c r="E47" s="17"/>
      <c r="F47" s="17"/>
      <c r="G47" s="1">
        <f t="shared" si="0"/>
        <v>-26</v>
      </c>
      <c r="H47" s="16">
        <f t="shared" si="1"/>
        <v>-130189.28</v>
      </c>
    </row>
    <row r="48" spans="1:8" ht="15">
      <c r="A48" s="28" t="s">
        <v>108</v>
      </c>
      <c r="B48" s="16">
        <v>1136.36</v>
      </c>
      <c r="C48" s="17">
        <v>42158</v>
      </c>
      <c r="D48" s="17">
        <v>42132</v>
      </c>
      <c r="E48" s="17"/>
      <c r="F48" s="17"/>
      <c r="G48" s="1">
        <f t="shared" si="0"/>
        <v>-26</v>
      </c>
      <c r="H48" s="16">
        <f t="shared" si="1"/>
        <v>-29545.359999999997</v>
      </c>
    </row>
    <row r="49" spans="1:8" ht="15">
      <c r="A49" s="28" t="s">
        <v>109</v>
      </c>
      <c r="B49" s="16">
        <v>295.45</v>
      </c>
      <c r="C49" s="17">
        <v>42158</v>
      </c>
      <c r="D49" s="17">
        <v>42132</v>
      </c>
      <c r="E49" s="17"/>
      <c r="F49" s="17"/>
      <c r="G49" s="1">
        <f t="shared" si="0"/>
        <v>-26</v>
      </c>
      <c r="H49" s="16">
        <f t="shared" si="1"/>
        <v>-7681.7</v>
      </c>
    </row>
    <row r="50" spans="1:8" ht="15">
      <c r="A50" s="28" t="s">
        <v>110</v>
      </c>
      <c r="B50" s="16">
        <v>250</v>
      </c>
      <c r="C50" s="17">
        <v>42158</v>
      </c>
      <c r="D50" s="17">
        <v>42132</v>
      </c>
      <c r="E50" s="17"/>
      <c r="F50" s="17"/>
      <c r="G50" s="1">
        <f t="shared" si="0"/>
        <v>-26</v>
      </c>
      <c r="H50" s="16">
        <f t="shared" si="1"/>
        <v>-6500</v>
      </c>
    </row>
    <row r="51" spans="1:8" ht="15">
      <c r="A51" s="28" t="s">
        <v>111</v>
      </c>
      <c r="B51" s="16">
        <v>9435</v>
      </c>
      <c r="C51" s="17">
        <v>42158</v>
      </c>
      <c r="D51" s="17">
        <v>42132</v>
      </c>
      <c r="E51" s="17"/>
      <c r="F51" s="17"/>
      <c r="G51" s="1">
        <f t="shared" si="0"/>
        <v>-26</v>
      </c>
      <c r="H51" s="16">
        <f t="shared" si="1"/>
        <v>-245310</v>
      </c>
    </row>
    <row r="52" spans="1:8" ht="15">
      <c r="A52" s="28" t="s">
        <v>112</v>
      </c>
      <c r="B52" s="16">
        <v>662.15</v>
      </c>
      <c r="C52" s="17">
        <v>42148</v>
      </c>
      <c r="D52" s="17">
        <v>42132</v>
      </c>
      <c r="E52" s="17"/>
      <c r="F52" s="17"/>
      <c r="G52" s="1">
        <f t="shared" si="0"/>
        <v>-16</v>
      </c>
      <c r="H52" s="16">
        <f t="shared" si="1"/>
        <v>-10594.4</v>
      </c>
    </row>
    <row r="53" spans="1:8" ht="15">
      <c r="A53" s="28" t="s">
        <v>113</v>
      </c>
      <c r="B53" s="16">
        <v>1014.55</v>
      </c>
      <c r="C53" s="17">
        <v>42158</v>
      </c>
      <c r="D53" s="17">
        <v>42132</v>
      </c>
      <c r="E53" s="17"/>
      <c r="F53" s="17"/>
      <c r="G53" s="1">
        <f t="shared" si="0"/>
        <v>-26</v>
      </c>
      <c r="H53" s="16">
        <f t="shared" si="1"/>
        <v>-26378.3</v>
      </c>
    </row>
    <row r="54" spans="1:8" ht="15">
      <c r="A54" s="28" t="s">
        <v>114</v>
      </c>
      <c r="B54" s="16">
        <v>1832.4</v>
      </c>
      <c r="C54" s="17">
        <v>42158</v>
      </c>
      <c r="D54" s="17">
        <v>42132</v>
      </c>
      <c r="E54" s="17"/>
      <c r="F54" s="17"/>
      <c r="G54" s="1">
        <f t="shared" si="0"/>
        <v>-26</v>
      </c>
      <c r="H54" s="16">
        <f t="shared" si="1"/>
        <v>-47642.4</v>
      </c>
    </row>
    <row r="55" spans="1:8" ht="15">
      <c r="A55" s="28" t="s">
        <v>115</v>
      </c>
      <c r="B55" s="16">
        <v>120</v>
      </c>
      <c r="C55" s="17">
        <v>42158</v>
      </c>
      <c r="D55" s="17">
        <v>42132</v>
      </c>
      <c r="E55" s="17"/>
      <c r="F55" s="17"/>
      <c r="G55" s="1">
        <f t="shared" si="0"/>
        <v>-26</v>
      </c>
      <c r="H55" s="16">
        <f t="shared" si="1"/>
        <v>-3120</v>
      </c>
    </row>
    <row r="56" spans="1:8" ht="15">
      <c r="A56" s="28" t="s">
        <v>116</v>
      </c>
      <c r="B56" s="16">
        <v>140.06</v>
      </c>
      <c r="C56" s="17">
        <v>42162</v>
      </c>
      <c r="D56" s="17">
        <v>42133</v>
      </c>
      <c r="E56" s="17"/>
      <c r="F56" s="17"/>
      <c r="G56" s="1">
        <f t="shared" si="0"/>
        <v>-29</v>
      </c>
      <c r="H56" s="16">
        <f t="shared" si="1"/>
        <v>-4061.7400000000002</v>
      </c>
    </row>
    <row r="57" spans="1:8" ht="15">
      <c r="A57" s="28" t="s">
        <v>117</v>
      </c>
      <c r="B57" s="16">
        <v>5437</v>
      </c>
      <c r="C57" s="17">
        <v>42133</v>
      </c>
      <c r="D57" s="17">
        <v>42133</v>
      </c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 t="s">
        <v>118</v>
      </c>
      <c r="B58" s="16">
        <v>277</v>
      </c>
      <c r="C58" s="17">
        <v>42161</v>
      </c>
      <c r="D58" s="17">
        <v>42133</v>
      </c>
      <c r="E58" s="17"/>
      <c r="F58" s="17"/>
      <c r="G58" s="1">
        <f t="shared" si="0"/>
        <v>-28</v>
      </c>
      <c r="H58" s="16">
        <f t="shared" si="1"/>
        <v>-7756</v>
      </c>
    </row>
    <row r="59" spans="1:8" ht="15">
      <c r="A59" s="28" t="s">
        <v>119</v>
      </c>
      <c r="B59" s="16">
        <v>19.67</v>
      </c>
      <c r="C59" s="17">
        <v>42161</v>
      </c>
      <c r="D59" s="17">
        <v>42133</v>
      </c>
      <c r="E59" s="17"/>
      <c r="F59" s="17"/>
      <c r="G59" s="1">
        <f t="shared" si="0"/>
        <v>-28</v>
      </c>
      <c r="H59" s="16">
        <f t="shared" si="1"/>
        <v>-550.76</v>
      </c>
    </row>
    <row r="60" spans="1:8" ht="15">
      <c r="A60" s="28" t="s">
        <v>120</v>
      </c>
      <c r="B60" s="16">
        <v>450</v>
      </c>
      <c r="C60" s="17">
        <v>42148</v>
      </c>
      <c r="D60" s="17">
        <v>42136</v>
      </c>
      <c r="E60" s="17"/>
      <c r="F60" s="17"/>
      <c r="G60" s="1">
        <f t="shared" si="0"/>
        <v>-12</v>
      </c>
      <c r="H60" s="16">
        <f t="shared" si="1"/>
        <v>-5400</v>
      </c>
    </row>
    <row r="61" spans="1:8" ht="15">
      <c r="A61" s="28" t="s">
        <v>121</v>
      </c>
      <c r="B61" s="16">
        <v>534</v>
      </c>
      <c r="C61" s="17">
        <v>42161</v>
      </c>
      <c r="D61" s="17">
        <v>42136</v>
      </c>
      <c r="E61" s="17"/>
      <c r="F61" s="17"/>
      <c r="G61" s="1">
        <f t="shared" si="0"/>
        <v>-25</v>
      </c>
      <c r="H61" s="16">
        <f t="shared" si="1"/>
        <v>-13350</v>
      </c>
    </row>
    <row r="62" spans="1:8" ht="15">
      <c r="A62" s="28" t="s">
        <v>122</v>
      </c>
      <c r="B62" s="16">
        <v>4269</v>
      </c>
      <c r="C62" s="17">
        <v>42162</v>
      </c>
      <c r="D62" s="17">
        <v>42136</v>
      </c>
      <c r="E62" s="17"/>
      <c r="F62" s="17"/>
      <c r="G62" s="1">
        <f t="shared" si="0"/>
        <v>-26</v>
      </c>
      <c r="H62" s="16">
        <f t="shared" si="1"/>
        <v>-110994</v>
      </c>
    </row>
    <row r="63" spans="1:8" ht="15">
      <c r="A63" s="28" t="s">
        <v>123</v>
      </c>
      <c r="B63" s="16">
        <v>282</v>
      </c>
      <c r="C63" s="17">
        <v>42162</v>
      </c>
      <c r="D63" s="17">
        <v>42136</v>
      </c>
      <c r="E63" s="17"/>
      <c r="F63" s="17"/>
      <c r="G63" s="1">
        <f t="shared" si="0"/>
        <v>-26</v>
      </c>
      <c r="H63" s="16">
        <f t="shared" si="1"/>
        <v>-7332</v>
      </c>
    </row>
    <row r="64" spans="1:8" ht="15">
      <c r="A64" s="28" t="s">
        <v>124</v>
      </c>
      <c r="B64" s="16">
        <v>184</v>
      </c>
      <c r="C64" s="17">
        <v>42162</v>
      </c>
      <c r="D64" s="17">
        <v>42136</v>
      </c>
      <c r="E64" s="17"/>
      <c r="F64" s="17"/>
      <c r="G64" s="1">
        <f t="shared" si="0"/>
        <v>-26</v>
      </c>
      <c r="H64" s="16">
        <f t="shared" si="1"/>
        <v>-4784</v>
      </c>
    </row>
    <row r="65" spans="1:8" ht="15">
      <c r="A65" s="28" t="s">
        <v>125</v>
      </c>
      <c r="B65" s="16">
        <v>176</v>
      </c>
      <c r="C65" s="17">
        <v>42162</v>
      </c>
      <c r="D65" s="17">
        <v>42136</v>
      </c>
      <c r="E65" s="17"/>
      <c r="F65" s="17"/>
      <c r="G65" s="1">
        <f t="shared" si="0"/>
        <v>-26</v>
      </c>
      <c r="H65" s="16">
        <f t="shared" si="1"/>
        <v>-4576</v>
      </c>
    </row>
    <row r="66" spans="1:8" ht="15">
      <c r="A66" s="28" t="s">
        <v>126</v>
      </c>
      <c r="B66" s="16">
        <v>259.2</v>
      </c>
      <c r="C66" s="17">
        <v>42162</v>
      </c>
      <c r="D66" s="17">
        <v>42136</v>
      </c>
      <c r="E66" s="17"/>
      <c r="F66" s="17"/>
      <c r="G66" s="1">
        <f t="shared" si="0"/>
        <v>-26</v>
      </c>
      <c r="H66" s="16">
        <f t="shared" si="1"/>
        <v>-6739.2</v>
      </c>
    </row>
    <row r="67" spans="1:8" ht="15">
      <c r="A67" s="28" t="s">
        <v>127</v>
      </c>
      <c r="B67" s="16">
        <v>1225</v>
      </c>
      <c r="C67" s="17">
        <v>42162</v>
      </c>
      <c r="D67" s="17">
        <v>42136</v>
      </c>
      <c r="E67" s="17"/>
      <c r="F67" s="17"/>
      <c r="G67" s="1">
        <f t="shared" si="0"/>
        <v>-26</v>
      </c>
      <c r="H67" s="16">
        <f t="shared" si="1"/>
        <v>-31850</v>
      </c>
    </row>
    <row r="68" spans="1:8" ht="15">
      <c r="A68" s="28" t="s">
        <v>128</v>
      </c>
      <c r="B68" s="16">
        <v>2431.27</v>
      </c>
      <c r="C68" s="17">
        <v>42173</v>
      </c>
      <c r="D68" s="17">
        <v>42144</v>
      </c>
      <c r="E68" s="17"/>
      <c r="F68" s="17"/>
      <c r="G68" s="1">
        <f t="shared" si="0"/>
        <v>-29</v>
      </c>
      <c r="H68" s="16">
        <f t="shared" si="1"/>
        <v>-70506.83</v>
      </c>
    </row>
    <row r="69" spans="1:8" ht="15">
      <c r="A69" s="28" t="s">
        <v>129</v>
      </c>
      <c r="B69" s="16">
        <v>81.96</v>
      </c>
      <c r="C69" s="17">
        <v>42174</v>
      </c>
      <c r="D69" s="17">
        <v>42144</v>
      </c>
      <c r="E69" s="17"/>
      <c r="F69" s="17"/>
      <c r="G69" s="1">
        <f aca="true" t="shared" si="2" ref="G69:G132">D69-C69-(F69-E69)</f>
        <v>-30</v>
      </c>
      <c r="H69" s="16">
        <f aca="true" t="shared" si="3" ref="H69:H132">B69*G69</f>
        <v>-2458.7999999999997</v>
      </c>
    </row>
    <row r="70" spans="1:8" ht="15">
      <c r="A70" s="28" t="s">
        <v>130</v>
      </c>
      <c r="B70" s="16">
        <v>189</v>
      </c>
      <c r="C70" s="17">
        <v>42165</v>
      </c>
      <c r="D70" s="17">
        <v>42159</v>
      </c>
      <c r="E70" s="17"/>
      <c r="F70" s="17"/>
      <c r="G70" s="1">
        <f t="shared" si="2"/>
        <v>-6</v>
      </c>
      <c r="H70" s="16">
        <f t="shared" si="3"/>
        <v>-1134</v>
      </c>
    </row>
    <row r="71" spans="1:8" ht="15">
      <c r="A71" s="28" t="s">
        <v>131</v>
      </c>
      <c r="B71" s="16">
        <v>229.5</v>
      </c>
      <c r="C71" s="17">
        <v>42165</v>
      </c>
      <c r="D71" s="17">
        <v>42159</v>
      </c>
      <c r="E71" s="17"/>
      <c r="F71" s="17"/>
      <c r="G71" s="1">
        <f t="shared" si="2"/>
        <v>-6</v>
      </c>
      <c r="H71" s="16">
        <f t="shared" si="3"/>
        <v>-1377</v>
      </c>
    </row>
    <row r="72" spans="1:8" ht="15">
      <c r="A72" s="28" t="s">
        <v>132</v>
      </c>
      <c r="B72" s="16">
        <v>400</v>
      </c>
      <c r="C72" s="17">
        <v>42176</v>
      </c>
      <c r="D72" s="17">
        <v>42159</v>
      </c>
      <c r="E72" s="17"/>
      <c r="F72" s="17"/>
      <c r="G72" s="1">
        <f t="shared" si="2"/>
        <v>-17</v>
      </c>
      <c r="H72" s="16">
        <f t="shared" si="3"/>
        <v>-6800</v>
      </c>
    </row>
    <row r="73" spans="1:8" ht="15">
      <c r="A73" s="28" t="s">
        <v>133</v>
      </c>
      <c r="B73" s="16">
        <v>420</v>
      </c>
      <c r="C73" s="17">
        <v>42165</v>
      </c>
      <c r="D73" s="17">
        <v>42159</v>
      </c>
      <c r="E73" s="17"/>
      <c r="F73" s="17"/>
      <c r="G73" s="1">
        <f t="shared" si="2"/>
        <v>-6</v>
      </c>
      <c r="H73" s="16">
        <f t="shared" si="3"/>
        <v>-2520</v>
      </c>
    </row>
    <row r="74" spans="1:8" ht="15">
      <c r="A74" s="28" t="s">
        <v>134</v>
      </c>
      <c r="B74" s="16">
        <v>270</v>
      </c>
      <c r="C74" s="17">
        <v>42165</v>
      </c>
      <c r="D74" s="17">
        <v>42159</v>
      </c>
      <c r="E74" s="17"/>
      <c r="F74" s="17"/>
      <c r="G74" s="1">
        <f t="shared" si="2"/>
        <v>-6</v>
      </c>
      <c r="H74" s="16">
        <f t="shared" si="3"/>
        <v>-1620</v>
      </c>
    </row>
    <row r="75" spans="1:8" ht="15">
      <c r="A75" s="28" t="s">
        <v>135</v>
      </c>
      <c r="B75" s="16">
        <v>192</v>
      </c>
      <c r="C75" s="17">
        <v>42165</v>
      </c>
      <c r="D75" s="17">
        <v>42159</v>
      </c>
      <c r="E75" s="17"/>
      <c r="F75" s="17"/>
      <c r="G75" s="1">
        <f t="shared" si="2"/>
        <v>-6</v>
      </c>
      <c r="H75" s="16">
        <f t="shared" si="3"/>
        <v>-1152</v>
      </c>
    </row>
    <row r="76" spans="1:8" ht="15">
      <c r="A76" s="28" t="s">
        <v>136</v>
      </c>
      <c r="B76" s="16">
        <v>264.6</v>
      </c>
      <c r="C76" s="17">
        <v>42165</v>
      </c>
      <c r="D76" s="17">
        <v>42159</v>
      </c>
      <c r="E76" s="17"/>
      <c r="F76" s="17"/>
      <c r="G76" s="1">
        <f t="shared" si="2"/>
        <v>-6</v>
      </c>
      <c r="H76" s="16">
        <f t="shared" si="3"/>
        <v>-1587.6000000000001</v>
      </c>
    </row>
    <row r="77" spans="1:8" ht="15">
      <c r="A77" s="28" t="s">
        <v>137</v>
      </c>
      <c r="B77" s="16">
        <v>232.2</v>
      </c>
      <c r="C77" s="17">
        <v>42165</v>
      </c>
      <c r="D77" s="17">
        <v>42159</v>
      </c>
      <c r="E77" s="17"/>
      <c r="F77" s="17"/>
      <c r="G77" s="1">
        <f t="shared" si="2"/>
        <v>-6</v>
      </c>
      <c r="H77" s="16">
        <f t="shared" si="3"/>
        <v>-1393.1999999999998</v>
      </c>
    </row>
    <row r="78" spans="1:8" ht="15">
      <c r="A78" s="28" t="s">
        <v>138</v>
      </c>
      <c r="B78" s="16">
        <v>367.2</v>
      </c>
      <c r="C78" s="17">
        <v>42165</v>
      </c>
      <c r="D78" s="17">
        <v>42159</v>
      </c>
      <c r="E78" s="17"/>
      <c r="F78" s="17"/>
      <c r="G78" s="1">
        <f t="shared" si="2"/>
        <v>-6</v>
      </c>
      <c r="H78" s="16">
        <f t="shared" si="3"/>
        <v>-2203.2</v>
      </c>
    </row>
    <row r="79" spans="1:8" ht="15">
      <c r="A79" s="28" t="s">
        <v>139</v>
      </c>
      <c r="B79" s="16">
        <v>2604.4</v>
      </c>
      <c r="C79" s="17">
        <v>42168</v>
      </c>
      <c r="D79" s="17">
        <v>42159</v>
      </c>
      <c r="E79" s="17"/>
      <c r="F79" s="17"/>
      <c r="G79" s="1">
        <f t="shared" si="2"/>
        <v>-9</v>
      </c>
      <c r="H79" s="16">
        <f t="shared" si="3"/>
        <v>-23439.600000000002</v>
      </c>
    </row>
    <row r="80" spans="1:8" ht="15">
      <c r="A80" s="28" t="s">
        <v>140</v>
      </c>
      <c r="B80" s="16">
        <v>1205</v>
      </c>
      <c r="C80" s="17">
        <v>42173</v>
      </c>
      <c r="D80" s="17">
        <v>42159</v>
      </c>
      <c r="E80" s="17"/>
      <c r="F80" s="17"/>
      <c r="G80" s="1">
        <f t="shared" si="2"/>
        <v>-14</v>
      </c>
      <c r="H80" s="16">
        <f t="shared" si="3"/>
        <v>-16870</v>
      </c>
    </row>
    <row r="81" spans="1:8" ht="15">
      <c r="A81" s="28" t="s">
        <v>141</v>
      </c>
      <c r="B81" s="16">
        <v>1320</v>
      </c>
      <c r="C81" s="17">
        <v>42175</v>
      </c>
      <c r="D81" s="17">
        <v>42159</v>
      </c>
      <c r="E81" s="17"/>
      <c r="F81" s="17"/>
      <c r="G81" s="1">
        <f t="shared" si="2"/>
        <v>-16</v>
      </c>
      <c r="H81" s="16">
        <f t="shared" si="3"/>
        <v>-21120</v>
      </c>
    </row>
    <row r="82" spans="1:8" ht="15">
      <c r="A82" s="28" t="s">
        <v>142</v>
      </c>
      <c r="B82" s="16">
        <v>6030</v>
      </c>
      <c r="C82" s="17">
        <v>42181</v>
      </c>
      <c r="D82" s="17">
        <v>42163</v>
      </c>
      <c r="E82" s="17"/>
      <c r="F82" s="17"/>
      <c r="G82" s="1">
        <f t="shared" si="2"/>
        <v>-18</v>
      </c>
      <c r="H82" s="16">
        <f t="shared" si="3"/>
        <v>-108540</v>
      </c>
    </row>
    <row r="83" spans="1:8" ht="15">
      <c r="A83" s="28" t="s">
        <v>143</v>
      </c>
      <c r="B83" s="16">
        <v>2478</v>
      </c>
      <c r="C83" s="17">
        <v>42181</v>
      </c>
      <c r="D83" s="17">
        <v>42163</v>
      </c>
      <c r="E83" s="17"/>
      <c r="F83" s="17"/>
      <c r="G83" s="1">
        <f t="shared" si="2"/>
        <v>-18</v>
      </c>
      <c r="H83" s="16">
        <f t="shared" si="3"/>
        <v>-44604</v>
      </c>
    </row>
    <row r="84" spans="1:8" ht="15">
      <c r="A84" s="28" t="s">
        <v>144</v>
      </c>
      <c r="B84" s="16">
        <v>3480</v>
      </c>
      <c r="C84" s="17">
        <v>42188</v>
      </c>
      <c r="D84" s="17">
        <v>42163</v>
      </c>
      <c r="E84" s="17"/>
      <c r="F84" s="17"/>
      <c r="G84" s="1">
        <f t="shared" si="2"/>
        <v>-25</v>
      </c>
      <c r="H84" s="16">
        <f t="shared" si="3"/>
        <v>-87000</v>
      </c>
    </row>
    <row r="85" spans="1:8" ht="15">
      <c r="A85" s="28" t="s">
        <v>145</v>
      </c>
      <c r="B85" s="16">
        <v>4060</v>
      </c>
      <c r="C85" s="17">
        <v>42181</v>
      </c>
      <c r="D85" s="17">
        <v>42163</v>
      </c>
      <c r="E85" s="17"/>
      <c r="F85" s="17"/>
      <c r="G85" s="1">
        <f t="shared" si="2"/>
        <v>-18</v>
      </c>
      <c r="H85" s="16">
        <f t="shared" si="3"/>
        <v>-73080</v>
      </c>
    </row>
    <row r="86" spans="1:8" ht="15">
      <c r="A86" s="28" t="s">
        <v>146</v>
      </c>
      <c r="B86" s="16">
        <v>1480.7</v>
      </c>
      <c r="C86" s="17">
        <v>42144</v>
      </c>
      <c r="D86" s="17">
        <v>42163</v>
      </c>
      <c r="E86" s="17"/>
      <c r="F86" s="17"/>
      <c r="G86" s="1">
        <f t="shared" si="2"/>
        <v>19</v>
      </c>
      <c r="H86" s="16">
        <f t="shared" si="3"/>
        <v>28133.3</v>
      </c>
    </row>
    <row r="87" spans="1:8" ht="15">
      <c r="A87" s="28" t="s">
        <v>147</v>
      </c>
      <c r="B87" s="16">
        <v>4094.09</v>
      </c>
      <c r="C87" s="17">
        <v>42172</v>
      </c>
      <c r="D87" s="17">
        <v>42166</v>
      </c>
      <c r="E87" s="17"/>
      <c r="F87" s="17"/>
      <c r="G87" s="1">
        <f t="shared" si="2"/>
        <v>-6</v>
      </c>
      <c r="H87" s="16">
        <f t="shared" si="3"/>
        <v>-24564.54</v>
      </c>
    </row>
    <row r="88" spans="1:8" ht="15">
      <c r="A88" s="28" t="s">
        <v>148</v>
      </c>
      <c r="B88" s="16">
        <v>856.6</v>
      </c>
      <c r="C88" s="17">
        <v>42168</v>
      </c>
      <c r="D88" s="17">
        <v>42166</v>
      </c>
      <c r="E88" s="17"/>
      <c r="F88" s="17"/>
      <c r="G88" s="1">
        <f t="shared" si="2"/>
        <v>-2</v>
      </c>
      <c r="H88" s="16">
        <f t="shared" si="3"/>
        <v>-1713.2</v>
      </c>
    </row>
    <row r="89" spans="1:8" ht="15">
      <c r="A89" s="28" t="s">
        <v>149</v>
      </c>
      <c r="B89" s="16">
        <v>59.41</v>
      </c>
      <c r="C89" s="17">
        <v>42194</v>
      </c>
      <c r="D89" s="17">
        <v>42166</v>
      </c>
      <c r="E89" s="17"/>
      <c r="F89" s="17"/>
      <c r="G89" s="1">
        <f t="shared" si="2"/>
        <v>-28</v>
      </c>
      <c r="H89" s="16">
        <f t="shared" si="3"/>
        <v>-1663.48</v>
      </c>
    </row>
    <row r="90" spans="1:8" ht="15">
      <c r="A90" s="28" t="s">
        <v>150</v>
      </c>
      <c r="B90" s="16">
        <v>2773.55</v>
      </c>
      <c r="C90" s="17">
        <v>42194</v>
      </c>
      <c r="D90" s="17">
        <v>42171</v>
      </c>
      <c r="E90" s="17"/>
      <c r="F90" s="17"/>
      <c r="G90" s="1">
        <f t="shared" si="2"/>
        <v>-23</v>
      </c>
      <c r="H90" s="16">
        <f t="shared" si="3"/>
        <v>-63791.65</v>
      </c>
    </row>
    <row r="91" spans="1:8" ht="15">
      <c r="A91" s="28" t="s">
        <v>151</v>
      </c>
      <c r="B91" s="16">
        <v>6397</v>
      </c>
      <c r="C91" s="17">
        <v>42144</v>
      </c>
      <c r="D91" s="17">
        <v>42172</v>
      </c>
      <c r="E91" s="17"/>
      <c r="F91" s="17"/>
      <c r="G91" s="1">
        <f t="shared" si="2"/>
        <v>28</v>
      </c>
      <c r="H91" s="16">
        <f t="shared" si="3"/>
        <v>179116</v>
      </c>
    </row>
    <row r="92" spans="1:8" ht="15">
      <c r="A92" s="28" t="s">
        <v>152</v>
      </c>
      <c r="B92" s="16">
        <v>3123</v>
      </c>
      <c r="C92" s="17">
        <v>42193</v>
      </c>
      <c r="D92" s="17">
        <v>42172</v>
      </c>
      <c r="E92" s="17"/>
      <c r="F92" s="17"/>
      <c r="G92" s="1">
        <f t="shared" si="2"/>
        <v>-21</v>
      </c>
      <c r="H92" s="16">
        <f t="shared" si="3"/>
        <v>-65583</v>
      </c>
    </row>
    <row r="93" spans="1:8" ht="15">
      <c r="A93" s="28" t="s">
        <v>153</v>
      </c>
      <c r="B93" s="16">
        <v>25.32</v>
      </c>
      <c r="C93" s="17">
        <v>42190</v>
      </c>
      <c r="D93" s="17">
        <v>42172</v>
      </c>
      <c r="E93" s="17"/>
      <c r="F93" s="17"/>
      <c r="G93" s="1">
        <f t="shared" si="2"/>
        <v>-18</v>
      </c>
      <c r="H93" s="16">
        <f t="shared" si="3"/>
        <v>-455.76</v>
      </c>
    </row>
    <row r="94" spans="1:8" ht="15">
      <c r="A94" s="28" t="s">
        <v>154</v>
      </c>
      <c r="B94" s="16">
        <v>5818</v>
      </c>
      <c r="C94" s="17">
        <v>42174</v>
      </c>
      <c r="D94" s="17">
        <v>42177</v>
      </c>
      <c r="E94" s="17"/>
      <c r="F94" s="17"/>
      <c r="G94" s="1">
        <f t="shared" si="2"/>
        <v>3</v>
      </c>
      <c r="H94" s="16">
        <f t="shared" si="3"/>
        <v>17454</v>
      </c>
    </row>
    <row r="95" spans="1:8" ht="15">
      <c r="A95" s="28" t="s">
        <v>155</v>
      </c>
      <c r="B95" s="16">
        <v>1985.5</v>
      </c>
      <c r="C95" s="17">
        <v>42176</v>
      </c>
      <c r="D95" s="17">
        <v>42178</v>
      </c>
      <c r="E95" s="17"/>
      <c r="F95" s="17"/>
      <c r="G95" s="1">
        <f t="shared" si="2"/>
        <v>2</v>
      </c>
      <c r="H95" s="16">
        <f t="shared" si="3"/>
        <v>3971</v>
      </c>
    </row>
    <row r="96" spans="1:8" ht="15">
      <c r="A96" s="28" t="s">
        <v>156</v>
      </c>
      <c r="B96" s="16">
        <v>823.13</v>
      </c>
      <c r="C96" s="17">
        <v>42181</v>
      </c>
      <c r="D96" s="17">
        <v>42178</v>
      </c>
      <c r="E96" s="17"/>
      <c r="F96" s="17"/>
      <c r="G96" s="1">
        <f t="shared" si="2"/>
        <v>-3</v>
      </c>
      <c r="H96" s="16">
        <f t="shared" si="3"/>
        <v>-2469.39</v>
      </c>
    </row>
    <row r="97" spans="1:8" ht="15">
      <c r="A97" s="28" t="s">
        <v>157</v>
      </c>
      <c r="B97" s="16">
        <v>80</v>
      </c>
      <c r="C97" s="17">
        <v>42201</v>
      </c>
      <c r="D97" s="17">
        <v>42178</v>
      </c>
      <c r="E97" s="17"/>
      <c r="F97" s="17"/>
      <c r="G97" s="1">
        <f t="shared" si="2"/>
        <v>-23</v>
      </c>
      <c r="H97" s="16">
        <f t="shared" si="3"/>
        <v>-1840</v>
      </c>
    </row>
    <row r="98" spans="1:8" ht="15">
      <c r="A98" s="28" t="s">
        <v>158</v>
      </c>
      <c r="B98" s="16">
        <v>587.52</v>
      </c>
      <c r="C98" s="17">
        <v>42207</v>
      </c>
      <c r="D98" s="17">
        <v>42184</v>
      </c>
      <c r="E98" s="17"/>
      <c r="F98" s="17"/>
      <c r="G98" s="1">
        <f t="shared" si="2"/>
        <v>-23</v>
      </c>
      <c r="H98" s="16">
        <f t="shared" si="3"/>
        <v>-13512.96</v>
      </c>
    </row>
    <row r="99" spans="1:8" ht="15">
      <c r="A99" s="28" t="s">
        <v>159</v>
      </c>
      <c r="B99" s="16">
        <v>590.91</v>
      </c>
      <c r="C99" s="17">
        <v>42204</v>
      </c>
      <c r="D99" s="17">
        <v>42184</v>
      </c>
      <c r="E99" s="17"/>
      <c r="F99" s="17"/>
      <c r="G99" s="1">
        <f t="shared" si="2"/>
        <v>-20</v>
      </c>
      <c r="H99" s="16">
        <f t="shared" si="3"/>
        <v>-11818.199999999999</v>
      </c>
    </row>
    <row r="100" spans="1:8" ht="15">
      <c r="A100" s="28" t="s">
        <v>160</v>
      </c>
      <c r="B100" s="16">
        <v>250</v>
      </c>
      <c r="C100" s="17">
        <v>42204</v>
      </c>
      <c r="D100" s="17">
        <v>42184</v>
      </c>
      <c r="E100" s="17"/>
      <c r="F100" s="17"/>
      <c r="G100" s="1">
        <f t="shared" si="2"/>
        <v>-20</v>
      </c>
      <c r="H100" s="16">
        <f t="shared" si="3"/>
        <v>-5000</v>
      </c>
    </row>
    <row r="101" spans="1:8" ht="15">
      <c r="A101" s="28" t="s">
        <v>161</v>
      </c>
      <c r="B101" s="16">
        <v>110</v>
      </c>
      <c r="C101" s="17">
        <v>42204</v>
      </c>
      <c r="D101" s="17">
        <v>42185</v>
      </c>
      <c r="E101" s="17"/>
      <c r="F101" s="17"/>
      <c r="G101" s="1">
        <f t="shared" si="2"/>
        <v>-19</v>
      </c>
      <c r="H101" s="16">
        <f t="shared" si="3"/>
        <v>-2090</v>
      </c>
    </row>
    <row r="102" spans="1:8" ht="15">
      <c r="A102" s="28" t="s">
        <v>162</v>
      </c>
      <c r="B102" s="16">
        <v>1628</v>
      </c>
      <c r="C102" s="17">
        <v>42214</v>
      </c>
      <c r="D102" s="17">
        <v>42185</v>
      </c>
      <c r="E102" s="17"/>
      <c r="F102" s="17"/>
      <c r="G102" s="1">
        <f t="shared" si="2"/>
        <v>-29</v>
      </c>
      <c r="H102" s="16">
        <f t="shared" si="3"/>
        <v>-47212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19254.19</v>
      </c>
      <c r="C1">
        <f>COUNTA(A4:A203)</f>
        <v>21</v>
      </c>
      <c r="G1" s="20">
        <f>IF(B1&lt;&gt;0,H1/B1,0)</f>
        <v>7.359961649905814</v>
      </c>
      <c r="H1" s="19">
        <f>SUM(H4:H195)</f>
        <v>141710.1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163</v>
      </c>
      <c r="B4" s="16">
        <v>97.38</v>
      </c>
      <c r="C4" s="17">
        <v>42235</v>
      </c>
      <c r="D4" s="17">
        <v>42226</v>
      </c>
      <c r="E4" s="17"/>
      <c r="F4" s="17"/>
      <c r="G4" s="1">
        <f>D4-C4-(F4-E4)</f>
        <v>-9</v>
      </c>
      <c r="H4" s="16">
        <f>B4*G4</f>
        <v>-876.42</v>
      </c>
    </row>
    <row r="5" spans="1:8" ht="15">
      <c r="A5" s="28" t="s">
        <v>164</v>
      </c>
      <c r="B5" s="16">
        <v>115.01</v>
      </c>
      <c r="C5" s="17">
        <v>42251</v>
      </c>
      <c r="D5" s="17">
        <v>42226</v>
      </c>
      <c r="E5" s="17"/>
      <c r="F5" s="17"/>
      <c r="G5" s="1">
        <f aca="true" t="shared" si="0" ref="G5:G68">D5-C5-(F5-E5)</f>
        <v>-25</v>
      </c>
      <c r="H5" s="16">
        <f aca="true" t="shared" si="1" ref="H5:H68">B5*G5</f>
        <v>-2875.25</v>
      </c>
    </row>
    <row r="6" spans="1:8" ht="15">
      <c r="A6" s="28" t="s">
        <v>165</v>
      </c>
      <c r="B6" s="16">
        <v>366.46</v>
      </c>
      <c r="C6" s="17">
        <v>42250</v>
      </c>
      <c r="D6" s="17">
        <v>42226</v>
      </c>
      <c r="E6" s="17"/>
      <c r="F6" s="17"/>
      <c r="G6" s="1">
        <f t="shared" si="0"/>
        <v>-24</v>
      </c>
      <c r="H6" s="16">
        <f t="shared" si="1"/>
        <v>-8795.039999999999</v>
      </c>
    </row>
    <row r="7" spans="1:8" ht="15">
      <c r="A7" s="28" t="s">
        <v>166</v>
      </c>
      <c r="B7" s="16">
        <v>329</v>
      </c>
      <c r="C7" s="17">
        <v>42235</v>
      </c>
      <c r="D7" s="17">
        <v>42226</v>
      </c>
      <c r="E7" s="17"/>
      <c r="F7" s="17"/>
      <c r="G7" s="1">
        <f t="shared" si="0"/>
        <v>-9</v>
      </c>
      <c r="H7" s="16">
        <f t="shared" si="1"/>
        <v>-2961</v>
      </c>
    </row>
    <row r="8" spans="1:8" ht="15">
      <c r="A8" s="28" t="s">
        <v>167</v>
      </c>
      <c r="B8" s="16">
        <v>517</v>
      </c>
      <c r="C8" s="17">
        <v>42250</v>
      </c>
      <c r="D8" s="17">
        <v>42226</v>
      </c>
      <c r="E8" s="17"/>
      <c r="F8" s="17"/>
      <c r="G8" s="1">
        <f t="shared" si="0"/>
        <v>-24</v>
      </c>
      <c r="H8" s="16">
        <f t="shared" si="1"/>
        <v>-12408</v>
      </c>
    </row>
    <row r="9" spans="1:8" ht="15">
      <c r="A9" s="28" t="s">
        <v>168</v>
      </c>
      <c r="B9" s="16">
        <v>383.92</v>
      </c>
      <c r="C9" s="17">
        <v>42235</v>
      </c>
      <c r="D9" s="17">
        <v>42226</v>
      </c>
      <c r="E9" s="17"/>
      <c r="F9" s="17"/>
      <c r="G9" s="1">
        <f t="shared" si="0"/>
        <v>-9</v>
      </c>
      <c r="H9" s="16">
        <f t="shared" si="1"/>
        <v>-3455.28</v>
      </c>
    </row>
    <row r="10" spans="1:8" ht="15">
      <c r="A10" s="28" t="s">
        <v>169</v>
      </c>
      <c r="B10" s="16">
        <v>1968</v>
      </c>
      <c r="C10" s="17">
        <v>42235</v>
      </c>
      <c r="D10" s="17">
        <v>42226</v>
      </c>
      <c r="E10" s="17"/>
      <c r="F10" s="17"/>
      <c r="G10" s="1">
        <f t="shared" si="0"/>
        <v>-9</v>
      </c>
      <c r="H10" s="16">
        <f t="shared" si="1"/>
        <v>-17712</v>
      </c>
    </row>
    <row r="11" spans="1:8" ht="15">
      <c r="A11" s="28" t="s">
        <v>170</v>
      </c>
      <c r="B11" s="16">
        <v>1807</v>
      </c>
      <c r="C11" s="17">
        <v>42235</v>
      </c>
      <c r="D11" s="17">
        <v>42226</v>
      </c>
      <c r="E11" s="17"/>
      <c r="F11" s="17"/>
      <c r="G11" s="1">
        <f t="shared" si="0"/>
        <v>-9</v>
      </c>
      <c r="H11" s="16">
        <f t="shared" si="1"/>
        <v>-16263</v>
      </c>
    </row>
    <row r="12" spans="1:8" ht="15">
      <c r="A12" s="28" t="s">
        <v>171</v>
      </c>
      <c r="B12" s="16">
        <v>969</v>
      </c>
      <c r="C12" s="17">
        <v>42235</v>
      </c>
      <c r="D12" s="17">
        <v>42226</v>
      </c>
      <c r="E12" s="17"/>
      <c r="F12" s="17"/>
      <c r="G12" s="1">
        <f t="shared" si="0"/>
        <v>-9</v>
      </c>
      <c r="H12" s="16">
        <f t="shared" si="1"/>
        <v>-8721</v>
      </c>
    </row>
    <row r="13" spans="1:8" ht="15">
      <c r="A13" s="28" t="s">
        <v>172</v>
      </c>
      <c r="B13" s="16">
        <v>468</v>
      </c>
      <c r="C13" s="17">
        <v>42235</v>
      </c>
      <c r="D13" s="17">
        <v>42226</v>
      </c>
      <c r="E13" s="17"/>
      <c r="F13" s="17"/>
      <c r="G13" s="1">
        <f t="shared" si="0"/>
        <v>-9</v>
      </c>
      <c r="H13" s="16">
        <f t="shared" si="1"/>
        <v>-4212</v>
      </c>
    </row>
    <row r="14" spans="1:8" ht="15">
      <c r="A14" s="28" t="s">
        <v>173</v>
      </c>
      <c r="B14" s="16">
        <v>832.75</v>
      </c>
      <c r="C14" s="17">
        <v>42235</v>
      </c>
      <c r="D14" s="17">
        <v>42226</v>
      </c>
      <c r="E14" s="17"/>
      <c r="F14" s="17"/>
      <c r="G14" s="1">
        <f t="shared" si="0"/>
        <v>-9</v>
      </c>
      <c r="H14" s="16">
        <f t="shared" si="1"/>
        <v>-7494.75</v>
      </c>
    </row>
    <row r="15" spans="1:8" ht="15">
      <c r="A15" s="28" t="s">
        <v>174</v>
      </c>
      <c r="B15" s="16">
        <v>25.32</v>
      </c>
      <c r="C15" s="17">
        <v>42235</v>
      </c>
      <c r="D15" s="17">
        <v>42226</v>
      </c>
      <c r="E15" s="17"/>
      <c r="F15" s="17"/>
      <c r="G15" s="1">
        <f t="shared" si="0"/>
        <v>-9</v>
      </c>
      <c r="H15" s="16">
        <f t="shared" si="1"/>
        <v>-227.88</v>
      </c>
    </row>
    <row r="16" spans="1:8" ht="15">
      <c r="A16" s="28" t="s">
        <v>175</v>
      </c>
      <c r="B16" s="16">
        <v>700</v>
      </c>
      <c r="C16" s="17">
        <v>42251</v>
      </c>
      <c r="D16" s="17">
        <v>42249</v>
      </c>
      <c r="E16" s="17"/>
      <c r="F16" s="17"/>
      <c r="G16" s="1">
        <f t="shared" si="0"/>
        <v>-2</v>
      </c>
      <c r="H16" s="16">
        <f t="shared" si="1"/>
        <v>-1400</v>
      </c>
    </row>
    <row r="17" spans="1:8" ht="15">
      <c r="A17" s="28" t="s">
        <v>176</v>
      </c>
      <c r="B17" s="16">
        <v>874.74</v>
      </c>
      <c r="C17" s="17">
        <v>42235</v>
      </c>
      <c r="D17" s="17">
        <v>42249</v>
      </c>
      <c r="E17" s="17"/>
      <c r="F17" s="17"/>
      <c r="G17" s="1">
        <f t="shared" si="0"/>
        <v>14</v>
      </c>
      <c r="H17" s="16">
        <f t="shared" si="1"/>
        <v>12246.36</v>
      </c>
    </row>
    <row r="18" spans="1:8" ht="15">
      <c r="A18" s="28" t="s">
        <v>177</v>
      </c>
      <c r="B18" s="16">
        <v>763.79</v>
      </c>
      <c r="C18" s="17">
        <v>42251</v>
      </c>
      <c r="D18" s="17">
        <v>42249</v>
      </c>
      <c r="E18" s="17"/>
      <c r="F18" s="17"/>
      <c r="G18" s="1">
        <f t="shared" si="0"/>
        <v>-2</v>
      </c>
      <c r="H18" s="16">
        <f t="shared" si="1"/>
        <v>-1527.58</v>
      </c>
    </row>
    <row r="19" spans="1:8" ht="15">
      <c r="A19" s="28" t="s">
        <v>178</v>
      </c>
      <c r="B19" s="16">
        <v>300</v>
      </c>
      <c r="C19" s="17">
        <v>42250</v>
      </c>
      <c r="D19" s="17">
        <v>42249</v>
      </c>
      <c r="E19" s="17"/>
      <c r="F19" s="17"/>
      <c r="G19" s="1">
        <f t="shared" si="0"/>
        <v>-1</v>
      </c>
      <c r="H19" s="16">
        <f t="shared" si="1"/>
        <v>-300</v>
      </c>
    </row>
    <row r="20" spans="1:8" ht="15">
      <c r="A20" s="28" t="s">
        <v>179</v>
      </c>
      <c r="B20" s="16">
        <v>6652</v>
      </c>
      <c r="C20" s="17">
        <v>42214</v>
      </c>
      <c r="D20" s="17">
        <v>42249</v>
      </c>
      <c r="E20" s="17"/>
      <c r="F20" s="17"/>
      <c r="G20" s="1">
        <f t="shared" si="0"/>
        <v>35</v>
      </c>
      <c r="H20" s="16">
        <f t="shared" si="1"/>
        <v>232820</v>
      </c>
    </row>
    <row r="21" spans="1:8" ht="15">
      <c r="A21" s="28" t="s">
        <v>180</v>
      </c>
      <c r="B21" s="16">
        <v>700</v>
      </c>
      <c r="C21" s="17">
        <v>42286</v>
      </c>
      <c r="D21" s="17">
        <v>42261</v>
      </c>
      <c r="E21" s="17"/>
      <c r="F21" s="17"/>
      <c r="G21" s="1">
        <f t="shared" si="0"/>
        <v>-25</v>
      </c>
      <c r="H21" s="16">
        <f t="shared" si="1"/>
        <v>-17500</v>
      </c>
    </row>
    <row r="22" spans="1:8" ht="15">
      <c r="A22" s="28" t="s">
        <v>181</v>
      </c>
      <c r="B22" s="16">
        <v>1263.5</v>
      </c>
      <c r="C22" s="17">
        <v>42256</v>
      </c>
      <c r="D22" s="17">
        <v>42261</v>
      </c>
      <c r="E22" s="17"/>
      <c r="F22" s="17"/>
      <c r="G22" s="1">
        <f t="shared" si="0"/>
        <v>5</v>
      </c>
      <c r="H22" s="16">
        <f t="shared" si="1"/>
        <v>6317.5</v>
      </c>
    </row>
    <row r="23" spans="1:8" ht="15">
      <c r="A23" s="28" t="s">
        <v>182</v>
      </c>
      <c r="B23" s="16">
        <v>40.98</v>
      </c>
      <c r="C23" s="17">
        <v>42281</v>
      </c>
      <c r="D23" s="17">
        <v>42266</v>
      </c>
      <c r="E23" s="17"/>
      <c r="F23" s="17"/>
      <c r="G23" s="1">
        <f t="shared" si="0"/>
        <v>-15</v>
      </c>
      <c r="H23" s="16">
        <f t="shared" si="1"/>
        <v>-614.6999999999999</v>
      </c>
    </row>
    <row r="24" spans="1:8" ht="15">
      <c r="A24" s="28" t="s">
        <v>183</v>
      </c>
      <c r="B24" s="16">
        <v>80.34</v>
      </c>
      <c r="C24" s="17">
        <v>42295</v>
      </c>
      <c r="D24" s="17">
        <v>42266</v>
      </c>
      <c r="E24" s="17"/>
      <c r="F24" s="17"/>
      <c r="G24" s="1">
        <f t="shared" si="0"/>
        <v>-29</v>
      </c>
      <c r="H24" s="16">
        <f t="shared" si="1"/>
        <v>-2329.86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30337.399999999998</v>
      </c>
      <c r="C1">
        <f>COUNTA(A4:A203)</f>
        <v>52</v>
      </c>
      <c r="G1" s="20">
        <f>IF(B1&lt;&gt;0,H1/B1,0)</f>
        <v>-18.91106357169698</v>
      </c>
      <c r="H1" s="19">
        <f>SUM(H4:H195)</f>
        <v>-573712.5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184</v>
      </c>
      <c r="B4" s="16">
        <v>1649.09</v>
      </c>
      <c r="C4" s="17">
        <v>42315</v>
      </c>
      <c r="D4" s="17">
        <v>42286</v>
      </c>
      <c r="E4" s="17"/>
      <c r="F4" s="17"/>
      <c r="G4" s="1">
        <f>D4-C4-(F4-E4)</f>
        <v>-29</v>
      </c>
      <c r="H4" s="16">
        <f>B4*G4</f>
        <v>-47823.61</v>
      </c>
    </row>
    <row r="5" spans="1:8" ht="15">
      <c r="A5" s="28" t="s">
        <v>185</v>
      </c>
      <c r="B5" s="16">
        <v>1276.56</v>
      </c>
      <c r="C5" s="17">
        <v>42291</v>
      </c>
      <c r="D5" s="17">
        <v>42298</v>
      </c>
      <c r="E5" s="17"/>
      <c r="F5" s="17"/>
      <c r="G5" s="1">
        <f aca="true" t="shared" si="0" ref="G5:G68">D5-C5-(F5-E5)</f>
        <v>7</v>
      </c>
      <c r="H5" s="16">
        <f aca="true" t="shared" si="1" ref="H5:H68">B5*G5</f>
        <v>8935.92</v>
      </c>
    </row>
    <row r="6" spans="1:8" ht="15">
      <c r="A6" s="28" t="s">
        <v>186</v>
      </c>
      <c r="B6" s="16">
        <v>587.52</v>
      </c>
      <c r="C6" s="17">
        <v>42315</v>
      </c>
      <c r="D6" s="17">
        <v>42298</v>
      </c>
      <c r="E6" s="17"/>
      <c r="F6" s="17"/>
      <c r="G6" s="1">
        <f t="shared" si="0"/>
        <v>-17</v>
      </c>
      <c r="H6" s="16">
        <f t="shared" si="1"/>
        <v>-9987.84</v>
      </c>
    </row>
    <row r="7" spans="1:8" ht="15">
      <c r="A7" s="28" t="s">
        <v>187</v>
      </c>
      <c r="B7" s="16">
        <v>366.46</v>
      </c>
      <c r="C7" s="17">
        <v>42329</v>
      </c>
      <c r="D7" s="17">
        <v>42305</v>
      </c>
      <c r="E7" s="17"/>
      <c r="F7" s="17"/>
      <c r="G7" s="1">
        <f t="shared" si="0"/>
        <v>-24</v>
      </c>
      <c r="H7" s="16">
        <f t="shared" si="1"/>
        <v>-8795.039999999999</v>
      </c>
    </row>
    <row r="8" spans="1:8" ht="15">
      <c r="A8" s="28" t="s">
        <v>188</v>
      </c>
      <c r="B8" s="16">
        <v>300</v>
      </c>
      <c r="C8" s="17">
        <v>42329</v>
      </c>
      <c r="D8" s="17">
        <v>42305</v>
      </c>
      <c r="E8" s="17"/>
      <c r="F8" s="17"/>
      <c r="G8" s="1">
        <f t="shared" si="0"/>
        <v>-24</v>
      </c>
      <c r="H8" s="16">
        <f t="shared" si="1"/>
        <v>-7200</v>
      </c>
    </row>
    <row r="9" spans="1:8" ht="15">
      <c r="A9" s="28" t="s">
        <v>189</v>
      </c>
      <c r="B9" s="16">
        <v>400.9</v>
      </c>
      <c r="C9" s="17">
        <v>42326</v>
      </c>
      <c r="D9" s="17">
        <v>42305</v>
      </c>
      <c r="E9" s="17"/>
      <c r="F9" s="17"/>
      <c r="G9" s="1">
        <f t="shared" si="0"/>
        <v>-21</v>
      </c>
      <c r="H9" s="16">
        <f t="shared" si="1"/>
        <v>-8418.9</v>
      </c>
    </row>
    <row r="10" spans="1:8" ht="15">
      <c r="A10" s="28" t="s">
        <v>190</v>
      </c>
      <c r="B10" s="16">
        <v>411</v>
      </c>
      <c r="C10" s="17">
        <v>42326</v>
      </c>
      <c r="D10" s="17">
        <v>42306</v>
      </c>
      <c r="E10" s="17"/>
      <c r="F10" s="17"/>
      <c r="G10" s="1">
        <f t="shared" si="0"/>
        <v>-20</v>
      </c>
      <c r="H10" s="16">
        <f t="shared" si="1"/>
        <v>-8220</v>
      </c>
    </row>
    <row r="11" spans="1:8" ht="15">
      <c r="A11" s="28" t="s">
        <v>191</v>
      </c>
      <c r="B11" s="16">
        <v>755.8</v>
      </c>
      <c r="C11" s="17">
        <v>42326</v>
      </c>
      <c r="D11" s="17">
        <v>42306</v>
      </c>
      <c r="E11" s="17"/>
      <c r="F11" s="17"/>
      <c r="G11" s="1">
        <f t="shared" si="0"/>
        <v>-20</v>
      </c>
      <c r="H11" s="16">
        <f t="shared" si="1"/>
        <v>-15116</v>
      </c>
    </row>
    <row r="12" spans="1:8" ht="15">
      <c r="A12" s="28" t="s">
        <v>192</v>
      </c>
      <c r="B12" s="16">
        <v>91.32</v>
      </c>
      <c r="C12" s="17">
        <v>42337</v>
      </c>
      <c r="D12" s="17">
        <v>42311</v>
      </c>
      <c r="E12" s="17"/>
      <c r="F12" s="17"/>
      <c r="G12" s="1">
        <f t="shared" si="0"/>
        <v>-26</v>
      </c>
      <c r="H12" s="16">
        <f t="shared" si="1"/>
        <v>-2374.3199999999997</v>
      </c>
    </row>
    <row r="13" spans="1:8" ht="15">
      <c r="A13" s="28" t="s">
        <v>193</v>
      </c>
      <c r="B13" s="16">
        <v>10.47</v>
      </c>
      <c r="C13" s="17">
        <v>42337</v>
      </c>
      <c r="D13" s="17">
        <v>42311</v>
      </c>
      <c r="E13" s="17"/>
      <c r="F13" s="17"/>
      <c r="G13" s="1">
        <f t="shared" si="0"/>
        <v>-26</v>
      </c>
      <c r="H13" s="16">
        <f t="shared" si="1"/>
        <v>-272.22</v>
      </c>
    </row>
    <row r="14" spans="1:8" ht="15">
      <c r="A14" s="28" t="s">
        <v>194</v>
      </c>
      <c r="B14" s="16">
        <v>40.94</v>
      </c>
      <c r="C14" s="17">
        <v>42337</v>
      </c>
      <c r="D14" s="17">
        <v>42311</v>
      </c>
      <c r="E14" s="17"/>
      <c r="F14" s="17"/>
      <c r="G14" s="1">
        <f t="shared" si="0"/>
        <v>-26</v>
      </c>
      <c r="H14" s="16">
        <f t="shared" si="1"/>
        <v>-1064.44</v>
      </c>
    </row>
    <row r="15" spans="1:8" ht="15">
      <c r="A15" s="28" t="s">
        <v>195</v>
      </c>
      <c r="B15" s="16">
        <v>429.5</v>
      </c>
      <c r="C15" s="17">
        <v>42344</v>
      </c>
      <c r="D15" s="17">
        <v>42325</v>
      </c>
      <c r="E15" s="17"/>
      <c r="F15" s="17"/>
      <c r="G15" s="1">
        <f t="shared" si="0"/>
        <v>-19</v>
      </c>
      <c r="H15" s="16">
        <f t="shared" si="1"/>
        <v>-8160.5</v>
      </c>
    </row>
    <row r="16" spans="1:8" ht="15">
      <c r="A16" s="28" t="s">
        <v>196</v>
      </c>
      <c r="B16" s="16">
        <v>502.5</v>
      </c>
      <c r="C16" s="17">
        <v>42350</v>
      </c>
      <c r="D16" s="17">
        <v>42325</v>
      </c>
      <c r="E16" s="17"/>
      <c r="F16" s="17"/>
      <c r="G16" s="1">
        <f t="shared" si="0"/>
        <v>-25</v>
      </c>
      <c r="H16" s="16">
        <f t="shared" si="1"/>
        <v>-12562.5</v>
      </c>
    </row>
    <row r="17" spans="1:8" ht="15">
      <c r="A17" s="28" t="s">
        <v>197</v>
      </c>
      <c r="B17" s="16">
        <v>189</v>
      </c>
      <c r="C17" s="17">
        <v>42342</v>
      </c>
      <c r="D17" s="17">
        <v>42325</v>
      </c>
      <c r="E17" s="17"/>
      <c r="F17" s="17"/>
      <c r="G17" s="1">
        <f t="shared" si="0"/>
        <v>-17</v>
      </c>
      <c r="H17" s="16">
        <f t="shared" si="1"/>
        <v>-3213</v>
      </c>
    </row>
    <row r="18" spans="1:8" ht="15">
      <c r="A18" s="28" t="s">
        <v>198</v>
      </c>
      <c r="B18" s="16">
        <v>656.75</v>
      </c>
      <c r="C18" s="17">
        <v>42336</v>
      </c>
      <c r="D18" s="17">
        <v>42325</v>
      </c>
      <c r="E18" s="17"/>
      <c r="F18" s="17"/>
      <c r="G18" s="1">
        <f t="shared" si="0"/>
        <v>-11</v>
      </c>
      <c r="H18" s="16">
        <f t="shared" si="1"/>
        <v>-7224.25</v>
      </c>
    </row>
    <row r="19" spans="1:8" ht="15">
      <c r="A19" s="28" t="s">
        <v>199</v>
      </c>
      <c r="B19" s="16">
        <v>60</v>
      </c>
      <c r="C19" s="17">
        <v>42351</v>
      </c>
      <c r="D19" s="17">
        <v>42325</v>
      </c>
      <c r="E19" s="17"/>
      <c r="F19" s="17"/>
      <c r="G19" s="1">
        <f t="shared" si="0"/>
        <v>-26</v>
      </c>
      <c r="H19" s="16">
        <f t="shared" si="1"/>
        <v>-1560</v>
      </c>
    </row>
    <row r="20" spans="1:8" ht="15">
      <c r="A20" s="28" t="s">
        <v>200</v>
      </c>
      <c r="B20" s="16">
        <v>507.4</v>
      </c>
      <c r="C20" s="17">
        <v>42334</v>
      </c>
      <c r="D20" s="17">
        <v>42325</v>
      </c>
      <c r="E20" s="17"/>
      <c r="F20" s="17"/>
      <c r="G20" s="1">
        <f t="shared" si="0"/>
        <v>-9</v>
      </c>
      <c r="H20" s="16">
        <f t="shared" si="1"/>
        <v>-4566.599999999999</v>
      </c>
    </row>
    <row r="21" spans="1:8" ht="15">
      <c r="A21" s="28" t="s">
        <v>201</v>
      </c>
      <c r="B21" s="16">
        <v>1255.14</v>
      </c>
      <c r="C21" s="17">
        <v>42350</v>
      </c>
      <c r="D21" s="17">
        <v>42325</v>
      </c>
      <c r="E21" s="17"/>
      <c r="F21" s="17"/>
      <c r="G21" s="1">
        <f t="shared" si="0"/>
        <v>-25</v>
      </c>
      <c r="H21" s="16">
        <f t="shared" si="1"/>
        <v>-31378.500000000004</v>
      </c>
    </row>
    <row r="22" spans="1:8" ht="15">
      <c r="A22" s="28" t="s">
        <v>202</v>
      </c>
      <c r="B22" s="16">
        <v>189.4</v>
      </c>
      <c r="C22" s="17">
        <v>42343</v>
      </c>
      <c r="D22" s="17">
        <v>42325</v>
      </c>
      <c r="E22" s="17"/>
      <c r="F22" s="17"/>
      <c r="G22" s="1">
        <f t="shared" si="0"/>
        <v>-18</v>
      </c>
      <c r="H22" s="16">
        <f t="shared" si="1"/>
        <v>-3409.2000000000003</v>
      </c>
    </row>
    <row r="23" spans="1:8" ht="15">
      <c r="A23" s="28" t="s">
        <v>203</v>
      </c>
      <c r="B23" s="16">
        <v>508.48</v>
      </c>
      <c r="C23" s="17">
        <v>42336</v>
      </c>
      <c r="D23" s="17">
        <v>42325</v>
      </c>
      <c r="E23" s="17"/>
      <c r="F23" s="17"/>
      <c r="G23" s="1">
        <f t="shared" si="0"/>
        <v>-11</v>
      </c>
      <c r="H23" s="16">
        <f t="shared" si="1"/>
        <v>-5593.280000000001</v>
      </c>
    </row>
    <row r="24" spans="1:8" ht="15">
      <c r="A24" s="28" t="s">
        <v>204</v>
      </c>
      <c r="B24" s="16">
        <v>827.44</v>
      </c>
      <c r="C24" s="17">
        <v>42336</v>
      </c>
      <c r="D24" s="17">
        <v>42325</v>
      </c>
      <c r="E24" s="17"/>
      <c r="F24" s="17"/>
      <c r="G24" s="1">
        <f t="shared" si="0"/>
        <v>-11</v>
      </c>
      <c r="H24" s="16">
        <f t="shared" si="1"/>
        <v>-9101.84</v>
      </c>
    </row>
    <row r="25" spans="1:8" ht="15">
      <c r="A25" s="28" t="s">
        <v>205</v>
      </c>
      <c r="B25" s="16">
        <v>1800</v>
      </c>
      <c r="C25" s="17">
        <v>42336</v>
      </c>
      <c r="D25" s="17">
        <v>42325</v>
      </c>
      <c r="E25" s="17"/>
      <c r="F25" s="17"/>
      <c r="G25" s="1">
        <f t="shared" si="0"/>
        <v>-11</v>
      </c>
      <c r="H25" s="16">
        <f t="shared" si="1"/>
        <v>-19800</v>
      </c>
    </row>
    <row r="26" spans="1:8" ht="15">
      <c r="A26" s="28" t="s">
        <v>206</v>
      </c>
      <c r="B26" s="16">
        <v>337.4</v>
      </c>
      <c r="C26" s="17">
        <v>42350</v>
      </c>
      <c r="D26" s="17">
        <v>42325</v>
      </c>
      <c r="E26" s="17"/>
      <c r="F26" s="17"/>
      <c r="G26" s="1">
        <f t="shared" si="0"/>
        <v>-25</v>
      </c>
      <c r="H26" s="16">
        <f t="shared" si="1"/>
        <v>-8435</v>
      </c>
    </row>
    <row r="27" spans="1:8" ht="15">
      <c r="A27" s="28" t="s">
        <v>207</v>
      </c>
      <c r="B27" s="16">
        <v>25.2</v>
      </c>
      <c r="C27" s="17">
        <v>42350</v>
      </c>
      <c r="D27" s="17">
        <v>42325</v>
      </c>
      <c r="E27" s="17"/>
      <c r="F27" s="17"/>
      <c r="G27" s="1">
        <f t="shared" si="0"/>
        <v>-25</v>
      </c>
      <c r="H27" s="16">
        <f t="shared" si="1"/>
        <v>-630</v>
      </c>
    </row>
    <row r="28" spans="1:8" ht="15">
      <c r="A28" s="28" t="s">
        <v>208</v>
      </c>
      <c r="B28" s="16">
        <v>105.19</v>
      </c>
      <c r="C28" s="17">
        <v>42357</v>
      </c>
      <c r="D28" s="17">
        <v>42332</v>
      </c>
      <c r="E28" s="17"/>
      <c r="F28" s="17"/>
      <c r="G28" s="1">
        <f t="shared" si="0"/>
        <v>-25</v>
      </c>
      <c r="H28" s="16">
        <f t="shared" si="1"/>
        <v>-2629.75</v>
      </c>
    </row>
    <row r="29" spans="1:8" ht="15">
      <c r="A29" s="28" t="s">
        <v>209</v>
      </c>
      <c r="B29" s="16">
        <v>93.47</v>
      </c>
      <c r="C29" s="17">
        <v>42361</v>
      </c>
      <c r="D29" s="17">
        <v>42333</v>
      </c>
      <c r="E29" s="17"/>
      <c r="F29" s="17"/>
      <c r="G29" s="1">
        <f t="shared" si="0"/>
        <v>-28</v>
      </c>
      <c r="H29" s="16">
        <f t="shared" si="1"/>
        <v>-2617.16</v>
      </c>
    </row>
    <row r="30" spans="1:8" ht="15">
      <c r="A30" s="28" t="s">
        <v>210</v>
      </c>
      <c r="B30" s="16">
        <v>1863.64</v>
      </c>
      <c r="C30" s="17">
        <v>42356</v>
      </c>
      <c r="D30" s="17">
        <v>42333</v>
      </c>
      <c r="E30" s="17"/>
      <c r="F30" s="17"/>
      <c r="G30" s="1">
        <f t="shared" si="0"/>
        <v>-23</v>
      </c>
      <c r="H30" s="16">
        <f t="shared" si="1"/>
        <v>-42863.72</v>
      </c>
    </row>
    <row r="31" spans="1:8" ht="15">
      <c r="A31" s="28" t="s">
        <v>211</v>
      </c>
      <c r="B31" s="16">
        <v>409.09</v>
      </c>
      <c r="C31" s="17">
        <v>42356</v>
      </c>
      <c r="D31" s="17">
        <v>42333</v>
      </c>
      <c r="E31" s="17"/>
      <c r="F31" s="17"/>
      <c r="G31" s="1">
        <f t="shared" si="0"/>
        <v>-23</v>
      </c>
      <c r="H31" s="16">
        <f t="shared" si="1"/>
        <v>-9409.07</v>
      </c>
    </row>
    <row r="32" spans="1:8" ht="15">
      <c r="A32" s="28" t="s">
        <v>212</v>
      </c>
      <c r="B32" s="16">
        <v>354.54</v>
      </c>
      <c r="C32" s="17">
        <v>42356</v>
      </c>
      <c r="D32" s="17">
        <v>42333</v>
      </c>
      <c r="E32" s="17"/>
      <c r="F32" s="17"/>
      <c r="G32" s="1">
        <f t="shared" si="0"/>
        <v>-23</v>
      </c>
      <c r="H32" s="16">
        <f t="shared" si="1"/>
        <v>-8154.42</v>
      </c>
    </row>
    <row r="33" spans="1:8" ht="15">
      <c r="A33" s="28" t="s">
        <v>213</v>
      </c>
      <c r="B33" s="16">
        <v>1562.9</v>
      </c>
      <c r="C33" s="17">
        <v>42343</v>
      </c>
      <c r="D33" s="17">
        <v>42340</v>
      </c>
      <c r="E33" s="17"/>
      <c r="F33" s="17"/>
      <c r="G33" s="1">
        <f t="shared" si="0"/>
        <v>-3</v>
      </c>
      <c r="H33" s="16">
        <f t="shared" si="1"/>
        <v>-4688.700000000001</v>
      </c>
    </row>
    <row r="34" spans="1:8" ht="15">
      <c r="A34" s="28" t="s">
        <v>214</v>
      </c>
      <c r="B34" s="16">
        <v>600</v>
      </c>
      <c r="C34" s="17">
        <v>42364</v>
      </c>
      <c r="D34" s="17">
        <v>42340</v>
      </c>
      <c r="E34" s="17"/>
      <c r="F34" s="17"/>
      <c r="G34" s="1">
        <f t="shared" si="0"/>
        <v>-24</v>
      </c>
      <c r="H34" s="16">
        <f t="shared" si="1"/>
        <v>-14400</v>
      </c>
    </row>
    <row r="35" spans="1:8" ht="15">
      <c r="A35" s="28" t="s">
        <v>215</v>
      </c>
      <c r="B35" s="16">
        <v>115</v>
      </c>
      <c r="C35" s="17">
        <v>42343</v>
      </c>
      <c r="D35" s="17">
        <v>42353</v>
      </c>
      <c r="E35" s="17"/>
      <c r="F35" s="17"/>
      <c r="G35" s="1">
        <f t="shared" si="0"/>
        <v>10</v>
      </c>
      <c r="H35" s="16">
        <f t="shared" si="1"/>
        <v>1150</v>
      </c>
    </row>
    <row r="36" spans="1:8" ht="15">
      <c r="A36" s="28" t="s">
        <v>216</v>
      </c>
      <c r="B36" s="16">
        <v>65.68</v>
      </c>
      <c r="C36" s="17">
        <v>42370</v>
      </c>
      <c r="D36" s="17">
        <v>42353</v>
      </c>
      <c r="E36" s="17"/>
      <c r="F36" s="17"/>
      <c r="G36" s="1">
        <f t="shared" si="0"/>
        <v>-17</v>
      </c>
      <c r="H36" s="16">
        <f t="shared" si="1"/>
        <v>-1116.5600000000002</v>
      </c>
    </row>
    <row r="37" spans="1:8" ht="15">
      <c r="A37" s="28" t="s">
        <v>217</v>
      </c>
      <c r="B37" s="16">
        <v>71.61</v>
      </c>
      <c r="C37" s="17">
        <v>42384</v>
      </c>
      <c r="D37" s="17">
        <v>42354</v>
      </c>
      <c r="E37" s="17"/>
      <c r="F37" s="17"/>
      <c r="G37" s="1">
        <f t="shared" si="0"/>
        <v>-30</v>
      </c>
      <c r="H37" s="16">
        <f t="shared" si="1"/>
        <v>-2148.3</v>
      </c>
    </row>
    <row r="38" spans="1:8" ht="15">
      <c r="A38" s="28" t="s">
        <v>218</v>
      </c>
      <c r="B38" s="16">
        <v>2500</v>
      </c>
      <c r="C38" s="17">
        <v>42386</v>
      </c>
      <c r="D38" s="17">
        <v>42356</v>
      </c>
      <c r="E38" s="17"/>
      <c r="F38" s="17"/>
      <c r="G38" s="1">
        <f t="shared" si="0"/>
        <v>-30</v>
      </c>
      <c r="H38" s="16">
        <f t="shared" si="1"/>
        <v>-75000</v>
      </c>
    </row>
    <row r="39" spans="1:8" ht="15">
      <c r="A39" s="28" t="s">
        <v>219</v>
      </c>
      <c r="B39" s="16">
        <v>4</v>
      </c>
      <c r="C39" s="17">
        <v>42386</v>
      </c>
      <c r="D39" s="17">
        <v>42356</v>
      </c>
      <c r="E39" s="17"/>
      <c r="F39" s="17"/>
      <c r="G39" s="1">
        <f t="shared" si="0"/>
        <v>-30</v>
      </c>
      <c r="H39" s="16">
        <f t="shared" si="1"/>
        <v>-120</v>
      </c>
    </row>
    <row r="40" spans="1:8" ht="15">
      <c r="A40" s="28" t="s">
        <v>220</v>
      </c>
      <c r="B40" s="16">
        <v>250</v>
      </c>
      <c r="C40" s="17">
        <v>42365</v>
      </c>
      <c r="D40" s="17">
        <v>42356</v>
      </c>
      <c r="E40" s="17"/>
      <c r="F40" s="17"/>
      <c r="G40" s="1">
        <f t="shared" si="0"/>
        <v>-9</v>
      </c>
      <c r="H40" s="16">
        <f t="shared" si="1"/>
        <v>-2250</v>
      </c>
    </row>
    <row r="41" spans="1:8" ht="15">
      <c r="A41" s="28" t="s">
        <v>221</v>
      </c>
      <c r="B41" s="16">
        <v>432.38</v>
      </c>
      <c r="C41" s="17">
        <v>42368</v>
      </c>
      <c r="D41" s="17">
        <v>42356</v>
      </c>
      <c r="E41" s="17"/>
      <c r="F41" s="17"/>
      <c r="G41" s="1">
        <f t="shared" si="0"/>
        <v>-12</v>
      </c>
      <c r="H41" s="16">
        <f t="shared" si="1"/>
        <v>-5188.5599999999995</v>
      </c>
    </row>
    <row r="42" spans="1:8" ht="15">
      <c r="A42" s="28" t="s">
        <v>222</v>
      </c>
      <c r="B42" s="16">
        <v>1049</v>
      </c>
      <c r="C42" s="17">
        <v>42385</v>
      </c>
      <c r="D42" s="17">
        <v>42356</v>
      </c>
      <c r="E42" s="17"/>
      <c r="F42" s="17"/>
      <c r="G42" s="1">
        <f t="shared" si="0"/>
        <v>-29</v>
      </c>
      <c r="H42" s="16">
        <f t="shared" si="1"/>
        <v>-30421</v>
      </c>
    </row>
    <row r="43" spans="1:8" ht="15">
      <c r="A43" s="28" t="s">
        <v>223</v>
      </c>
      <c r="B43" s="16">
        <v>25.46</v>
      </c>
      <c r="C43" s="17">
        <v>42372</v>
      </c>
      <c r="D43" s="17">
        <v>42356</v>
      </c>
      <c r="E43" s="17"/>
      <c r="F43" s="17"/>
      <c r="G43" s="1">
        <f t="shared" si="0"/>
        <v>-16</v>
      </c>
      <c r="H43" s="16">
        <f t="shared" si="1"/>
        <v>-407.36</v>
      </c>
    </row>
    <row r="44" spans="1:8" ht="15">
      <c r="A44" s="28" t="s">
        <v>224</v>
      </c>
      <c r="B44" s="16">
        <v>550</v>
      </c>
      <c r="C44" s="17">
        <v>42380</v>
      </c>
      <c r="D44" s="17">
        <v>42356</v>
      </c>
      <c r="E44" s="17"/>
      <c r="F44" s="17"/>
      <c r="G44" s="1">
        <f t="shared" si="0"/>
        <v>-24</v>
      </c>
      <c r="H44" s="16">
        <f t="shared" si="1"/>
        <v>-13200</v>
      </c>
    </row>
    <row r="45" spans="1:8" ht="15">
      <c r="A45" s="28" t="s">
        <v>225</v>
      </c>
      <c r="B45" s="16">
        <v>1022.73</v>
      </c>
      <c r="C45" s="17">
        <v>42380</v>
      </c>
      <c r="D45" s="17">
        <v>42356</v>
      </c>
      <c r="E45" s="17"/>
      <c r="F45" s="17"/>
      <c r="G45" s="1">
        <f t="shared" si="0"/>
        <v>-24</v>
      </c>
      <c r="H45" s="16">
        <f t="shared" si="1"/>
        <v>-24545.52</v>
      </c>
    </row>
    <row r="46" spans="1:8" ht="15">
      <c r="A46" s="28" t="s">
        <v>226</v>
      </c>
      <c r="B46" s="16">
        <v>250</v>
      </c>
      <c r="C46" s="17">
        <v>42380</v>
      </c>
      <c r="D46" s="17">
        <v>42356</v>
      </c>
      <c r="E46" s="17"/>
      <c r="F46" s="17"/>
      <c r="G46" s="1">
        <f t="shared" si="0"/>
        <v>-24</v>
      </c>
      <c r="H46" s="16">
        <f t="shared" si="1"/>
        <v>-6000</v>
      </c>
    </row>
    <row r="47" spans="1:8" ht="15">
      <c r="A47" s="28" t="s">
        <v>227</v>
      </c>
      <c r="B47" s="16">
        <v>1273.64</v>
      </c>
      <c r="C47" s="17">
        <v>42380</v>
      </c>
      <c r="D47" s="17">
        <v>42356</v>
      </c>
      <c r="E47" s="17"/>
      <c r="F47" s="17"/>
      <c r="G47" s="1">
        <f t="shared" si="0"/>
        <v>-24</v>
      </c>
      <c r="H47" s="16">
        <f t="shared" si="1"/>
        <v>-30567.36</v>
      </c>
    </row>
    <row r="48" spans="1:8" ht="15">
      <c r="A48" s="28" t="s">
        <v>228</v>
      </c>
      <c r="B48" s="16">
        <v>280</v>
      </c>
      <c r="C48" s="17">
        <v>42385</v>
      </c>
      <c r="D48" s="17">
        <v>42356</v>
      </c>
      <c r="E48" s="17"/>
      <c r="F48" s="17"/>
      <c r="G48" s="1">
        <f t="shared" si="0"/>
        <v>-29</v>
      </c>
      <c r="H48" s="16">
        <f t="shared" si="1"/>
        <v>-8120</v>
      </c>
    </row>
    <row r="49" spans="1:8" ht="15">
      <c r="A49" s="28" t="s">
        <v>229</v>
      </c>
      <c r="B49" s="16">
        <v>400</v>
      </c>
      <c r="C49" s="17">
        <v>42365</v>
      </c>
      <c r="D49" s="17">
        <v>42356</v>
      </c>
      <c r="E49" s="17"/>
      <c r="F49" s="17"/>
      <c r="G49" s="1">
        <f t="shared" si="0"/>
        <v>-9</v>
      </c>
      <c r="H49" s="16">
        <f t="shared" si="1"/>
        <v>-3600</v>
      </c>
    </row>
    <row r="50" spans="1:8" ht="15">
      <c r="A50" s="28" t="s">
        <v>230</v>
      </c>
      <c r="B50" s="16">
        <v>965.3</v>
      </c>
      <c r="C50" s="17">
        <v>42385</v>
      </c>
      <c r="D50" s="17">
        <v>42356</v>
      </c>
      <c r="E50" s="17"/>
      <c r="F50" s="17"/>
      <c r="G50" s="1">
        <f t="shared" si="0"/>
        <v>-29</v>
      </c>
      <c r="H50" s="16">
        <f t="shared" si="1"/>
        <v>-27993.699999999997</v>
      </c>
    </row>
    <row r="51" spans="1:8" ht="15">
      <c r="A51" s="28" t="s">
        <v>231</v>
      </c>
      <c r="B51" s="16">
        <v>567.5</v>
      </c>
      <c r="C51" s="17">
        <v>42372</v>
      </c>
      <c r="D51" s="17">
        <v>42356</v>
      </c>
      <c r="E51" s="17"/>
      <c r="F51" s="17"/>
      <c r="G51" s="1">
        <f t="shared" si="0"/>
        <v>-16</v>
      </c>
      <c r="H51" s="16">
        <f t="shared" si="1"/>
        <v>-9080</v>
      </c>
    </row>
    <row r="52" spans="1:8" ht="15">
      <c r="A52" s="28" t="s">
        <v>232</v>
      </c>
      <c r="B52" s="16">
        <v>148.59</v>
      </c>
      <c r="C52" s="17">
        <v>42369</v>
      </c>
      <c r="D52" s="17">
        <v>42356</v>
      </c>
      <c r="E52" s="17"/>
      <c r="F52" s="17"/>
      <c r="G52" s="1">
        <f t="shared" si="0"/>
        <v>-13</v>
      </c>
      <c r="H52" s="16">
        <f t="shared" si="1"/>
        <v>-1931.67</v>
      </c>
    </row>
    <row r="53" spans="1:8" ht="15">
      <c r="A53" s="28" t="s">
        <v>233</v>
      </c>
      <c r="B53" s="16">
        <v>276.31</v>
      </c>
      <c r="C53" s="17">
        <v>42369</v>
      </c>
      <c r="D53" s="17">
        <v>42356</v>
      </c>
      <c r="E53" s="17"/>
      <c r="F53" s="17"/>
      <c r="G53" s="1">
        <f t="shared" si="0"/>
        <v>-13</v>
      </c>
      <c r="H53" s="16">
        <f t="shared" si="1"/>
        <v>-3592.03</v>
      </c>
    </row>
    <row r="54" spans="1:8" ht="15">
      <c r="A54" s="28" t="s">
        <v>234</v>
      </c>
      <c r="B54" s="16">
        <v>1684.1</v>
      </c>
      <c r="C54" s="17">
        <v>42371</v>
      </c>
      <c r="D54" s="17">
        <v>42356</v>
      </c>
      <c r="E54" s="17"/>
      <c r="F54" s="17"/>
      <c r="G54" s="1">
        <f t="shared" si="0"/>
        <v>-15</v>
      </c>
      <c r="H54" s="16">
        <f t="shared" si="1"/>
        <v>-25261.5</v>
      </c>
    </row>
    <row r="55" spans="1:8" ht="15">
      <c r="A55" s="28" t="s">
        <v>235</v>
      </c>
      <c r="B55" s="16">
        <v>239</v>
      </c>
      <c r="C55" s="17">
        <v>42371</v>
      </c>
      <c r="D55" s="17">
        <v>42356</v>
      </c>
      <c r="E55" s="17"/>
      <c r="F55" s="17"/>
      <c r="G55" s="1">
        <f t="shared" si="0"/>
        <v>-15</v>
      </c>
      <c r="H55" s="16">
        <f t="shared" si="1"/>
        <v>-3585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2015-12-23T11:06:22Z</dcterms:modified>
  <cp:category/>
  <cp:version/>
  <cp:contentType/>
  <cp:contentStatus/>
</cp:coreProperties>
</file>