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<sst xmlns="http://schemas.openxmlformats.org/spreadsheetml/2006/main" count="209" uniqueCount="184">
  <si>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</si>
  <si>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</si>
  <si>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</si>
  <si>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</si>
  <si>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</si>
  <si>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</si>
  <si>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</si>
  <si>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</si>
  <si>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</si>
  <si>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</si>
  <si>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</si>
  <si>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</si>
  <si>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</si>
  <si>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</si>
  <si>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</si>
  <si>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</si>
  <si>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</si>
  <si>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</si>
  <si>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</si>
  <si>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</si>
  <si>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"ALBERT EINSTEIN"</t>
  </si>
  <si>
    <t>20871 VIMERCATE (MB) VIA ADDA 6 C.F. 94060670158 C.M. MIIS10600B</t>
  </si>
  <si>
    <t>3860 del 28/12/2017</t>
  </si>
  <si>
    <t>3861 del 28/12/2017</t>
  </si>
  <si>
    <t>A17PAS0015750 del 31/12/2017</t>
  </si>
  <si>
    <t>00010/EL del 20/12/2017</t>
  </si>
  <si>
    <t>7S304 del 27/12/2017</t>
  </si>
  <si>
    <t>2017/FPA/0000596 del 21/12/2017</t>
  </si>
  <si>
    <t>P03471 del 27/10/2017</t>
  </si>
  <si>
    <t>391 del 18/12/2017</t>
  </si>
  <si>
    <t>215-228-242 del 11/11/2017</t>
  </si>
  <si>
    <t>323/PA del 31/12/2017</t>
  </si>
  <si>
    <t>28 del 12/01/2018</t>
  </si>
  <si>
    <t>1010459439 del 11/01/2018</t>
  </si>
  <si>
    <t>1010459438 del 11/01/2018</t>
  </si>
  <si>
    <t>FVS/88 del 30/11/2017</t>
  </si>
  <si>
    <t>2 del 08/01/2018</t>
  </si>
  <si>
    <t>000018PAR del 19/01/2018</t>
  </si>
  <si>
    <t>67 del 02/02/2018</t>
  </si>
  <si>
    <t>PA10 del 18/01/2018</t>
  </si>
  <si>
    <t>06 del 22/01/2018</t>
  </si>
  <si>
    <t>164/01 del 29/12/2017</t>
  </si>
  <si>
    <t>000549 del 05/02/2018</t>
  </si>
  <si>
    <t>1810161 del 31/01/2018</t>
  </si>
  <si>
    <t>1810162 del 31/01/2018</t>
  </si>
  <si>
    <t>1810160 del 31/01/2018</t>
  </si>
  <si>
    <t>000330 del 24/01/2018</t>
  </si>
  <si>
    <t>000465 del 31/01/2018</t>
  </si>
  <si>
    <t>125 del 15/02/2018</t>
  </si>
  <si>
    <t>14 del 09/02/2018</t>
  </si>
  <si>
    <t>15 del 09/02/2018</t>
  </si>
  <si>
    <t>39 del 31/01/2018</t>
  </si>
  <si>
    <t>280/FE del 06/03/2018</t>
  </si>
  <si>
    <t>1031E del 01/03/2018</t>
  </si>
  <si>
    <t>31 del 31/01/2018</t>
  </si>
  <si>
    <t>S01/21804044 del 12/02/2018</t>
  </si>
  <si>
    <t>13/PA del 12/03/2018</t>
  </si>
  <si>
    <t>118/PA del 09/03/2018</t>
  </si>
  <si>
    <t>0000249 del 16/02/2018</t>
  </si>
  <si>
    <t>S01/21805436 del 26/02/2018</t>
  </si>
  <si>
    <t>S01/21805437 del 26/02/2018</t>
  </si>
  <si>
    <t>69/PA del 28/02/2018</t>
  </si>
  <si>
    <t>1010469428 del 28/02/2018</t>
  </si>
  <si>
    <t>1010469427 del 28/02/2018</t>
  </si>
  <si>
    <t>000000001207 del 26/02/2018</t>
  </si>
  <si>
    <t>215 del 13/03/2018</t>
  </si>
  <si>
    <t>72/PA del 28/02/2018</t>
  </si>
  <si>
    <t>4 del 23/02/2018</t>
  </si>
  <si>
    <t>180162 del 27/02/2018</t>
  </si>
  <si>
    <t>3 del 23/02/2018</t>
  </si>
  <si>
    <t>50 del 28/02/2018</t>
  </si>
  <si>
    <t>PA800330 del 13/03/2018</t>
  </si>
  <si>
    <t>000132 del 09/03/2018</t>
  </si>
  <si>
    <t>18P33 del 21/03/2018</t>
  </si>
  <si>
    <t>190/5/2018 del 13/03/2018</t>
  </si>
  <si>
    <t>180/5/2018 del 09/03/2018</t>
  </si>
  <si>
    <t>186/5/2018 del 12/03/2018</t>
  </si>
  <si>
    <t>290 del 05/04/2018</t>
  </si>
  <si>
    <t>000031/FE del 19/03/2018</t>
  </si>
  <si>
    <t>000030/FE del 19/03/2018</t>
  </si>
  <si>
    <t>0000498 del 27/03/2018</t>
  </si>
  <si>
    <t>180202 del 14/03/2018</t>
  </si>
  <si>
    <t>180216 del 19/03/2018</t>
  </si>
  <si>
    <t>000045/PA del 13/03/2018</t>
  </si>
  <si>
    <t>500042-18 del 13/03/2018</t>
  </si>
  <si>
    <t>18P44 del 30/03/2018</t>
  </si>
  <si>
    <t>0000013/E del 09/04/2018</t>
  </si>
  <si>
    <t>0000009/E del 09/04/2018</t>
  </si>
  <si>
    <t>000118PAR del 11/04/2018</t>
  </si>
  <si>
    <t>129/PA del 31/03/2018</t>
  </si>
  <si>
    <t>180714 del 30/03/2018</t>
  </si>
  <si>
    <t>49 del 10/04/2018</t>
  </si>
  <si>
    <t>50 del 10/04/2018</t>
  </si>
  <si>
    <t>1810533 del 17/04/2018</t>
  </si>
  <si>
    <t>FVS/22 del 23/04/2018</t>
  </si>
  <si>
    <t>7018137134 del 23/04/2018</t>
  </si>
  <si>
    <t>2118002937 del 29/01/2018</t>
  </si>
  <si>
    <t>2118002938 del 29/01/2018</t>
  </si>
  <si>
    <t>2118006472 del 26/02/2018</t>
  </si>
  <si>
    <t>2118004722 del 12/02/2018</t>
  </si>
  <si>
    <t>2118003129 del 30/01/2018</t>
  </si>
  <si>
    <t>2118005825 del 20/02/2018</t>
  </si>
  <si>
    <t>2118003626 del 02/02/2018</t>
  </si>
  <si>
    <t>2118007188 del 02/03/2018</t>
  </si>
  <si>
    <t>2118005423 del 16/02/2018</t>
  </si>
  <si>
    <t>2118003128 del 30/01/2018</t>
  </si>
  <si>
    <t>2118002786 del 26/01/2018</t>
  </si>
  <si>
    <t>2118004721 del 12/02/2018</t>
  </si>
  <si>
    <t>1810524 del 14/04/2018</t>
  </si>
  <si>
    <t>003108 del 17/04/2018</t>
  </si>
  <si>
    <t>P040. del 31/01/2018</t>
  </si>
  <si>
    <t>P047. del 01/02/2018</t>
  </si>
  <si>
    <t>P250 del 18/04/2018</t>
  </si>
  <si>
    <t>P046. del 01/02/2018</t>
  </si>
  <si>
    <t>1033 del 19/04/2018</t>
  </si>
  <si>
    <t>1032 del 18/04/2018</t>
  </si>
  <si>
    <t>1031 del 17/04/2018</t>
  </si>
  <si>
    <t>P270 del 23/04/2018</t>
  </si>
  <si>
    <t>180713 del 30/03/2018</t>
  </si>
  <si>
    <t>FATTPA 9_18 del 17/04/2018</t>
  </si>
  <si>
    <t>2006 del 30/04/2018</t>
  </si>
  <si>
    <t>2010 del 30/04/2018</t>
  </si>
  <si>
    <t>P239 del 07/05/2018</t>
  </si>
  <si>
    <t>2118012769 del 17/04/2018</t>
  </si>
  <si>
    <t>2118013937 del 27/04/2018</t>
  </si>
  <si>
    <t>2118013792 del 26/04/2018</t>
  </si>
  <si>
    <t>183/PA del 30/04/2018</t>
  </si>
  <si>
    <t>2018/44/FPA del 18/04/2018</t>
  </si>
  <si>
    <t>184/PA del 30/04/2018</t>
  </si>
  <si>
    <t>182/PA del 30/04/2018</t>
  </si>
  <si>
    <t>70 del 02/05/2018</t>
  </si>
  <si>
    <t>59 del 07/05/2018</t>
  </si>
  <si>
    <t>2018/FPA/0000333 del 28/05/2018</t>
  </si>
  <si>
    <t>1010484797 del 30/05/2018</t>
  </si>
  <si>
    <t>1010484798 del 30/05/2018</t>
  </si>
  <si>
    <t>18P81 del 24/05/2018</t>
  </si>
  <si>
    <t>1400E del 30/05/2018</t>
  </si>
  <si>
    <t>72018/E del 31/05/2018</t>
  </si>
  <si>
    <t>2118018450 del 05/06/2018</t>
  </si>
  <si>
    <t>2118017656 del 29/05/2018</t>
  </si>
  <si>
    <t>0000834 del 15/05/2018</t>
  </si>
  <si>
    <t>53 del 02/05/2018</t>
  </si>
  <si>
    <t>000281 del 17/05/2018</t>
  </si>
  <si>
    <t>202/PA del 31/05/2018</t>
  </si>
  <si>
    <t>63/PA del 24/05/2018</t>
  </si>
  <si>
    <t>18-0346 del 29/05/2018</t>
  </si>
  <si>
    <t>148 del 23/05/2018</t>
  </si>
  <si>
    <t>FIE 19 del 07/06/2018</t>
  </si>
  <si>
    <t>102018/E del 21/06/2018</t>
  </si>
  <si>
    <t>112018/E del 21/06/2018</t>
  </si>
  <si>
    <t>FVS/39 del 14/06/2018</t>
  </si>
  <si>
    <t>162 del 29/05/2018</t>
  </si>
  <si>
    <t>203 del 21/06/2018</t>
  </si>
  <si>
    <t>146 del 01/06/2018</t>
  </si>
  <si>
    <t>147 del 01/06/2018</t>
  </si>
  <si>
    <t>149 del 01/06/2018</t>
  </si>
  <si>
    <t>150 del 01/06/2018</t>
  </si>
  <si>
    <t>151 del 01/06/2018</t>
  </si>
  <si>
    <t>71 del 26/06/2018</t>
  </si>
  <si>
    <t>152 del 01/06/2018</t>
  </si>
  <si>
    <t>153 del 01/06/2018</t>
  </si>
  <si>
    <t>538/5/2018 del 08/06/2018</t>
  </si>
  <si>
    <t>380000134 del 15/06/2018</t>
  </si>
  <si>
    <t>FATTPA 4_18 del 19/06/2018</t>
  </si>
  <si>
    <t>000115-0CPA del 26/06/2018</t>
  </si>
  <si>
    <t>000089/FE del 04/07/2018</t>
  </si>
  <si>
    <t>19901697 del 04/07/2018</t>
  </si>
  <si>
    <t>213 del 29/06/2018</t>
  </si>
  <si>
    <t>647/2018 del 30/06/2018</t>
  </si>
  <si>
    <t>FVS/45 del 30/06/2018</t>
  </si>
  <si>
    <t>209 del 27/06/2018</t>
  </si>
  <si>
    <t>75 del 12/07/2018</t>
  </si>
  <si>
    <t>8Z00462150 del 09/07/2018</t>
  </si>
  <si>
    <t>8718284414 del 29/08/2018</t>
  </si>
  <si>
    <t>1010499928 del 29/08/2018</t>
  </si>
  <si>
    <t>20184E24213 del 03/09/2018</t>
  </si>
  <si>
    <t>005568 del 31/08/2018</t>
  </si>
  <si>
    <t>1010498363 del 28/08/2018</t>
  </si>
  <si>
    <t>FVS/53 del 31/08/2018</t>
  </si>
  <si>
    <t>20184E24211 del 03/09/2018</t>
  </si>
  <si>
    <t>20184G03455 del 03/09/2018</t>
  </si>
  <si>
    <t>20184E24212 del 03/09/2018</t>
  </si>
  <si>
    <t>8Z00597104 del 10/09/2018</t>
  </si>
  <si>
    <t>11.E/18 del 04/07/2018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</si>
</sst>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163</v>
      </c>
      <c r="B10" s="38"/>
      <c r="C10" s="37">
        <f>SUM(C16:D19)</f>
        <v>244455.77000000002</v>
      </c>
      <c r="D10" s="38"/>
      <c r="E10" s="48">
        <f>('Trimestre 1'!H1+'Trimestre 2'!H1+'Trimestre 3'!H1+'Trimestre 4'!H1)/C10</f>
        <v>-16.644667908636396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52</v>
      </c>
      <c r="C16" s="29">
        <f>'Trimestre 1'!B1</f>
        <v>74008.81</v>
      </c>
      <c r="D16" s="39"/>
      <c r="E16" s="29">
        <f>'Trimestre 1'!G1</f>
        <v>-16.95173142224554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90</v>
      </c>
      <c r="C17" s="29">
        <f>'Trimestre 2'!B1</f>
        <v>142192.09000000003</v>
      </c>
      <c r="D17" s="39"/>
      <c r="E17" s="29">
        <f>'Trimestre 2'!G1</f>
        <v>-16.491269380737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21</v>
      </c>
      <c r="C18" s="29">
        <f>'Trimestre 3'!B1</f>
        <v>28254.870000000003</v>
      </c>
      <c r="D18" s="39"/>
      <c r="E18" s="29">
        <f>'Trimestre 3'!G1</f>
        <v>-16.612342580234838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74008.81</v>
      </c>
      <c r="C1">
        <f>COUNTA(A4:A203)</f>
        <v>52</v>
      </c>
      <c r="G1" s="20">
        <f>IF(B1&lt;&gt;0,H1/B1,0)</f>
        <v>-16.95173142224554</v>
      </c>
      <c r="H1" s="19">
        <f>SUM(H4:H195)</f>
        <v>-1254577.47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110</v>
      </c>
      <c r="C4" s="17">
        <v>43139</v>
      </c>
      <c r="D4" s="17">
        <v>43115</v>
      </c>
      <c r="E4" s="17"/>
      <c r="F4" s="17"/>
      <c r="G4" s="1">
        <f>D4-C4-(F4-E4)</f>
        <v>-24</v>
      </c>
      <c r="H4" s="16">
        <f>B4*G4</f>
        <v>-2640</v>
      </c>
    </row>
    <row r="5" spans="1:8" ht="15">
      <c r="A5" s="28" t="s">
        <v>23</v>
      </c>
      <c r="B5" s="16">
        <v>110</v>
      </c>
      <c r="C5" s="17">
        <v>43139</v>
      </c>
      <c r="D5" s="17">
        <v>43115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-2640</v>
      </c>
    </row>
    <row r="6" spans="1:8" ht="15">
      <c r="A6" s="28" t="s">
        <v>24</v>
      </c>
      <c r="B6" s="16">
        <v>169.98</v>
      </c>
      <c r="C6" s="17">
        <v>43140</v>
      </c>
      <c r="D6" s="17">
        <v>43115</v>
      </c>
      <c r="E6" s="17"/>
      <c r="F6" s="17"/>
      <c r="G6" s="1">
        <f t="shared" si="0"/>
        <v>-25</v>
      </c>
      <c r="H6" s="16">
        <f t="shared" si="1"/>
        <v>-4249.5</v>
      </c>
    </row>
    <row r="7" spans="1:8" ht="15">
      <c r="A7" s="28" t="s">
        <v>25</v>
      </c>
      <c r="B7" s="16">
        <v>400</v>
      </c>
      <c r="C7" s="17">
        <v>43139</v>
      </c>
      <c r="D7" s="17">
        <v>43115</v>
      </c>
      <c r="E7" s="17"/>
      <c r="F7" s="17"/>
      <c r="G7" s="1">
        <f t="shared" si="0"/>
        <v>-24</v>
      </c>
      <c r="H7" s="16">
        <f t="shared" si="1"/>
        <v>-9600</v>
      </c>
    </row>
    <row r="8" spans="1:8" ht="15">
      <c r="A8" s="28" t="s">
        <v>26</v>
      </c>
      <c r="B8" s="16">
        <v>328.28</v>
      </c>
      <c r="C8" s="17">
        <v>43139</v>
      </c>
      <c r="D8" s="17">
        <v>43115</v>
      </c>
      <c r="E8" s="17"/>
      <c r="F8" s="17"/>
      <c r="G8" s="1">
        <f t="shared" si="0"/>
        <v>-24</v>
      </c>
      <c r="H8" s="16">
        <f t="shared" si="1"/>
        <v>-7878.719999999999</v>
      </c>
    </row>
    <row r="9" spans="1:8" ht="15">
      <c r="A9" s="28" t="s">
        <v>27</v>
      </c>
      <c r="B9" s="16">
        <v>2700</v>
      </c>
      <c r="C9" s="17">
        <v>43139</v>
      </c>
      <c r="D9" s="17">
        <v>43115</v>
      </c>
      <c r="E9" s="17"/>
      <c r="F9" s="17"/>
      <c r="G9" s="1">
        <f t="shared" si="0"/>
        <v>-24</v>
      </c>
      <c r="H9" s="16">
        <f t="shared" si="1"/>
        <v>-64800</v>
      </c>
    </row>
    <row r="10" spans="1:8" ht="15">
      <c r="A10" s="28" t="s">
        <v>28</v>
      </c>
      <c r="B10" s="16">
        <v>12287.23</v>
      </c>
      <c r="C10" s="17">
        <v>43110</v>
      </c>
      <c r="D10" s="17">
        <v>43117</v>
      </c>
      <c r="E10" s="17"/>
      <c r="F10" s="17"/>
      <c r="G10" s="1">
        <f t="shared" si="0"/>
        <v>7</v>
      </c>
      <c r="H10" s="16">
        <f t="shared" si="1"/>
        <v>86010.61</v>
      </c>
    </row>
    <row r="11" spans="1:8" ht="15">
      <c r="A11" s="28" t="s">
        <v>29</v>
      </c>
      <c r="B11" s="16">
        <v>2467.45</v>
      </c>
      <c r="C11" s="17">
        <v>43139</v>
      </c>
      <c r="D11" s="17">
        <v>43117</v>
      </c>
      <c r="E11" s="17"/>
      <c r="F11" s="17"/>
      <c r="G11" s="1">
        <f t="shared" si="0"/>
        <v>-22</v>
      </c>
      <c r="H11" s="16">
        <f t="shared" si="1"/>
        <v>-54283.899999999994</v>
      </c>
    </row>
    <row r="12" spans="1:8" ht="15">
      <c r="A12" s="28" t="s">
        <v>30</v>
      </c>
      <c r="B12" s="16">
        <v>262.19</v>
      </c>
      <c r="C12" s="17">
        <v>43139</v>
      </c>
      <c r="D12" s="17">
        <v>43117</v>
      </c>
      <c r="E12" s="17"/>
      <c r="F12" s="17"/>
      <c r="G12" s="1">
        <f t="shared" si="0"/>
        <v>-22</v>
      </c>
      <c r="H12" s="16">
        <f t="shared" si="1"/>
        <v>-5768.18</v>
      </c>
    </row>
    <row r="13" spans="1:8" ht="15">
      <c r="A13" s="28" t="s">
        <v>31</v>
      </c>
      <c r="B13" s="16">
        <v>2575</v>
      </c>
      <c r="C13" s="17">
        <v>43141</v>
      </c>
      <c r="D13" s="17">
        <v>43117</v>
      </c>
      <c r="E13" s="17"/>
      <c r="F13" s="17"/>
      <c r="G13" s="1">
        <f t="shared" si="0"/>
        <v>-24</v>
      </c>
      <c r="H13" s="16">
        <f t="shared" si="1"/>
        <v>-61800</v>
      </c>
    </row>
    <row r="14" spans="1:8" ht="15">
      <c r="A14" s="28" t="s">
        <v>32</v>
      </c>
      <c r="B14" s="16">
        <v>1600</v>
      </c>
      <c r="C14" s="17">
        <v>43145</v>
      </c>
      <c r="D14" s="17">
        <v>43117</v>
      </c>
      <c r="E14" s="17"/>
      <c r="F14" s="17"/>
      <c r="G14" s="1">
        <f t="shared" si="0"/>
        <v>-28</v>
      </c>
      <c r="H14" s="16">
        <f t="shared" si="1"/>
        <v>-44800</v>
      </c>
    </row>
    <row r="15" spans="1:8" ht="15">
      <c r="A15" s="28" t="s">
        <v>33</v>
      </c>
      <c r="B15" s="16">
        <v>276.31</v>
      </c>
      <c r="C15" s="17">
        <v>43145</v>
      </c>
      <c r="D15" s="17">
        <v>43117</v>
      </c>
      <c r="E15" s="17"/>
      <c r="F15" s="17"/>
      <c r="G15" s="1">
        <f t="shared" si="0"/>
        <v>-28</v>
      </c>
      <c r="H15" s="16">
        <f t="shared" si="1"/>
        <v>-7736.68</v>
      </c>
    </row>
    <row r="16" spans="1:8" ht="15">
      <c r="A16" s="28" t="s">
        <v>34</v>
      </c>
      <c r="B16" s="16">
        <v>148.59</v>
      </c>
      <c r="C16" s="17">
        <v>43145</v>
      </c>
      <c r="D16" s="17">
        <v>43117</v>
      </c>
      <c r="E16" s="17"/>
      <c r="F16" s="17"/>
      <c r="G16" s="1">
        <f t="shared" si="0"/>
        <v>-28</v>
      </c>
      <c r="H16" s="16">
        <f t="shared" si="1"/>
        <v>-4160.52</v>
      </c>
    </row>
    <row r="17" spans="1:8" ht="15">
      <c r="A17" s="28" t="s">
        <v>35</v>
      </c>
      <c r="B17" s="16">
        <v>2700</v>
      </c>
      <c r="C17" s="17">
        <v>43139</v>
      </c>
      <c r="D17" s="17">
        <v>43123</v>
      </c>
      <c r="E17" s="17"/>
      <c r="F17" s="17"/>
      <c r="G17" s="1">
        <f t="shared" si="0"/>
        <v>-16</v>
      </c>
      <c r="H17" s="16">
        <f t="shared" si="1"/>
        <v>-43200</v>
      </c>
    </row>
    <row r="18" spans="1:8" ht="15">
      <c r="A18" s="28" t="s">
        <v>36</v>
      </c>
      <c r="B18" s="16">
        <v>210</v>
      </c>
      <c r="C18" s="17">
        <v>43153</v>
      </c>
      <c r="D18" s="17">
        <v>43131</v>
      </c>
      <c r="E18" s="17"/>
      <c r="F18" s="17"/>
      <c r="G18" s="1">
        <f t="shared" si="0"/>
        <v>-22</v>
      </c>
      <c r="H18" s="16">
        <f t="shared" si="1"/>
        <v>-4620</v>
      </c>
    </row>
    <row r="19" spans="1:8" ht="15">
      <c r="A19" s="28" t="s">
        <v>37</v>
      </c>
      <c r="B19" s="16">
        <v>300</v>
      </c>
      <c r="C19" s="17">
        <v>43153</v>
      </c>
      <c r="D19" s="17">
        <v>43133</v>
      </c>
      <c r="E19" s="17"/>
      <c r="F19" s="17"/>
      <c r="G19" s="1">
        <f t="shared" si="0"/>
        <v>-20</v>
      </c>
      <c r="H19" s="16">
        <f t="shared" si="1"/>
        <v>-6000</v>
      </c>
    </row>
    <row r="20" spans="1:8" ht="15">
      <c r="A20" s="28" t="s">
        <v>38</v>
      </c>
      <c r="B20" s="16">
        <v>464.54</v>
      </c>
      <c r="C20" s="17">
        <v>43166</v>
      </c>
      <c r="D20" s="17">
        <v>43136</v>
      </c>
      <c r="E20" s="17"/>
      <c r="F20" s="17"/>
      <c r="G20" s="1">
        <f t="shared" si="0"/>
        <v>-30</v>
      </c>
      <c r="H20" s="16">
        <f t="shared" si="1"/>
        <v>-13936.2</v>
      </c>
    </row>
    <row r="21" spans="1:8" ht="15">
      <c r="A21" s="28" t="s">
        <v>39</v>
      </c>
      <c r="B21" s="16">
        <v>1800</v>
      </c>
      <c r="C21" s="17">
        <v>43159</v>
      </c>
      <c r="D21" s="17">
        <v>43136</v>
      </c>
      <c r="E21" s="17"/>
      <c r="F21" s="17"/>
      <c r="G21" s="1">
        <f t="shared" si="0"/>
        <v>-23</v>
      </c>
      <c r="H21" s="16">
        <f t="shared" si="1"/>
        <v>-41400</v>
      </c>
    </row>
    <row r="22" spans="1:8" ht="15">
      <c r="A22" s="28" t="s">
        <v>40</v>
      </c>
      <c r="B22" s="16">
        <v>1195</v>
      </c>
      <c r="C22" s="17">
        <v>43159</v>
      </c>
      <c r="D22" s="17">
        <v>43136</v>
      </c>
      <c r="E22" s="17"/>
      <c r="F22" s="17"/>
      <c r="G22" s="1">
        <f t="shared" si="0"/>
        <v>-23</v>
      </c>
      <c r="H22" s="16">
        <f t="shared" si="1"/>
        <v>-27485</v>
      </c>
    </row>
    <row r="23" spans="1:8" ht="15">
      <c r="A23" s="28" t="s">
        <v>41</v>
      </c>
      <c r="B23" s="16">
        <v>3333.33</v>
      </c>
      <c r="C23" s="17">
        <v>43170</v>
      </c>
      <c r="D23" s="17">
        <v>43145</v>
      </c>
      <c r="E23" s="17"/>
      <c r="F23" s="17"/>
      <c r="G23" s="1">
        <f t="shared" si="0"/>
        <v>-25</v>
      </c>
      <c r="H23" s="16">
        <f t="shared" si="1"/>
        <v>-83333.25</v>
      </c>
    </row>
    <row r="24" spans="1:8" ht="15">
      <c r="A24" s="28" t="s">
        <v>42</v>
      </c>
      <c r="B24" s="16">
        <v>3285</v>
      </c>
      <c r="C24" s="17">
        <v>43170</v>
      </c>
      <c r="D24" s="17">
        <v>43145</v>
      </c>
      <c r="E24" s="17"/>
      <c r="F24" s="17"/>
      <c r="G24" s="1">
        <f t="shared" si="0"/>
        <v>-25</v>
      </c>
      <c r="H24" s="16">
        <f t="shared" si="1"/>
        <v>-82125</v>
      </c>
    </row>
    <row r="25" spans="1:8" ht="15">
      <c r="A25" s="28" t="s">
        <v>43</v>
      </c>
      <c r="B25" s="16">
        <v>1199</v>
      </c>
      <c r="C25" s="17">
        <v>43166</v>
      </c>
      <c r="D25" s="17">
        <v>43145</v>
      </c>
      <c r="E25" s="17"/>
      <c r="F25" s="17"/>
      <c r="G25" s="1">
        <f t="shared" si="0"/>
        <v>-21</v>
      </c>
      <c r="H25" s="16">
        <f t="shared" si="1"/>
        <v>-25179</v>
      </c>
    </row>
    <row r="26" spans="1:8" ht="15">
      <c r="A26" s="28" t="s">
        <v>44</v>
      </c>
      <c r="B26" s="16">
        <v>1569</v>
      </c>
      <c r="C26" s="17">
        <v>43166</v>
      </c>
      <c r="D26" s="17">
        <v>43145</v>
      </c>
      <c r="E26" s="17"/>
      <c r="F26" s="17"/>
      <c r="G26" s="1">
        <f t="shared" si="0"/>
        <v>-21</v>
      </c>
      <c r="H26" s="16">
        <f t="shared" si="1"/>
        <v>-32949</v>
      </c>
    </row>
    <row r="27" spans="1:8" ht="15">
      <c r="A27" s="28" t="s">
        <v>45</v>
      </c>
      <c r="B27" s="16">
        <v>1318</v>
      </c>
      <c r="C27" s="17">
        <v>43166</v>
      </c>
      <c r="D27" s="17">
        <v>43145</v>
      </c>
      <c r="E27" s="17"/>
      <c r="F27" s="17"/>
      <c r="G27" s="1">
        <f t="shared" si="0"/>
        <v>-21</v>
      </c>
      <c r="H27" s="16">
        <f t="shared" si="1"/>
        <v>-27678</v>
      </c>
    </row>
    <row r="28" spans="1:8" ht="15">
      <c r="A28" s="28" t="s">
        <v>46</v>
      </c>
      <c r="B28" s="16">
        <v>50</v>
      </c>
      <c r="C28" s="17">
        <v>43160</v>
      </c>
      <c r="D28" s="17">
        <v>43151</v>
      </c>
      <c r="E28" s="17"/>
      <c r="F28" s="17"/>
      <c r="G28" s="1">
        <f t="shared" si="0"/>
        <v>-9</v>
      </c>
      <c r="H28" s="16">
        <f t="shared" si="1"/>
        <v>-450</v>
      </c>
    </row>
    <row r="29" spans="1:8" ht="15">
      <c r="A29" s="28" t="s">
        <v>47</v>
      </c>
      <c r="B29" s="16">
        <v>16.39</v>
      </c>
      <c r="C29" s="17">
        <v>43170</v>
      </c>
      <c r="D29" s="17">
        <v>43151</v>
      </c>
      <c r="E29" s="17"/>
      <c r="F29" s="17"/>
      <c r="G29" s="1">
        <f t="shared" si="0"/>
        <v>-19</v>
      </c>
      <c r="H29" s="16">
        <f t="shared" si="1"/>
        <v>-311.41</v>
      </c>
    </row>
    <row r="30" spans="1:8" ht="15">
      <c r="A30" s="28" t="s">
        <v>48</v>
      </c>
      <c r="B30" s="16">
        <v>1178.64</v>
      </c>
      <c r="C30" s="17">
        <v>43181</v>
      </c>
      <c r="D30" s="17">
        <v>43151</v>
      </c>
      <c r="E30" s="17"/>
      <c r="F30" s="17"/>
      <c r="G30" s="1">
        <f t="shared" si="0"/>
        <v>-30</v>
      </c>
      <c r="H30" s="16">
        <f t="shared" si="1"/>
        <v>-35359.200000000004</v>
      </c>
    </row>
    <row r="31" spans="1:8" ht="15">
      <c r="A31" s="28" t="s">
        <v>49</v>
      </c>
      <c r="B31" s="16">
        <v>3960</v>
      </c>
      <c r="C31" s="17">
        <v>43176</v>
      </c>
      <c r="D31" s="17">
        <v>43154</v>
      </c>
      <c r="E31" s="17"/>
      <c r="F31" s="17"/>
      <c r="G31" s="1">
        <f t="shared" si="0"/>
        <v>-22</v>
      </c>
      <c r="H31" s="16">
        <f t="shared" si="1"/>
        <v>-87120</v>
      </c>
    </row>
    <row r="32" spans="1:8" ht="15">
      <c r="A32" s="28" t="s">
        <v>50</v>
      </c>
      <c r="B32" s="16">
        <v>2420</v>
      </c>
      <c r="C32" s="17">
        <v>43175</v>
      </c>
      <c r="D32" s="17">
        <v>43154</v>
      </c>
      <c r="E32" s="17"/>
      <c r="F32" s="17"/>
      <c r="G32" s="1">
        <f t="shared" si="0"/>
        <v>-21</v>
      </c>
      <c r="H32" s="16">
        <f t="shared" si="1"/>
        <v>-50820</v>
      </c>
    </row>
    <row r="33" spans="1:8" ht="15">
      <c r="A33" s="28" t="s">
        <v>51</v>
      </c>
      <c r="B33" s="16">
        <v>896</v>
      </c>
      <c r="C33" s="17">
        <v>43170</v>
      </c>
      <c r="D33" s="17">
        <v>43166</v>
      </c>
      <c r="E33" s="17"/>
      <c r="F33" s="17"/>
      <c r="G33" s="1">
        <f t="shared" si="0"/>
        <v>-4</v>
      </c>
      <c r="H33" s="16">
        <f t="shared" si="1"/>
        <v>-3584</v>
      </c>
    </row>
    <row r="34" spans="1:8" ht="15">
      <c r="A34" s="28" t="s">
        <v>52</v>
      </c>
      <c r="B34" s="16">
        <v>400</v>
      </c>
      <c r="C34" s="17">
        <v>43197</v>
      </c>
      <c r="D34" s="17">
        <v>43168</v>
      </c>
      <c r="E34" s="17"/>
      <c r="F34" s="17"/>
      <c r="G34" s="1">
        <f t="shared" si="0"/>
        <v>-29</v>
      </c>
      <c r="H34" s="16">
        <f t="shared" si="1"/>
        <v>-11600</v>
      </c>
    </row>
    <row r="35" spans="1:8" ht="15">
      <c r="A35" s="28" t="s">
        <v>53</v>
      </c>
      <c r="B35" s="16">
        <v>3600</v>
      </c>
      <c r="C35" s="17">
        <v>43196</v>
      </c>
      <c r="D35" s="17">
        <v>43168</v>
      </c>
      <c r="E35" s="17"/>
      <c r="F35" s="17"/>
      <c r="G35" s="1">
        <f t="shared" si="0"/>
        <v>-28</v>
      </c>
      <c r="H35" s="16">
        <f t="shared" si="1"/>
        <v>-100800</v>
      </c>
    </row>
    <row r="36" spans="1:8" ht="15">
      <c r="A36" s="28" t="s">
        <v>54</v>
      </c>
      <c r="B36" s="16">
        <v>50</v>
      </c>
      <c r="C36" s="17">
        <v>43176</v>
      </c>
      <c r="D36" s="17">
        <v>43172</v>
      </c>
      <c r="E36" s="17"/>
      <c r="F36" s="17"/>
      <c r="G36" s="1">
        <f t="shared" si="0"/>
        <v>-4</v>
      </c>
      <c r="H36" s="16">
        <f t="shared" si="1"/>
        <v>-200</v>
      </c>
    </row>
    <row r="37" spans="1:8" ht="15">
      <c r="A37" s="28" t="s">
        <v>55</v>
      </c>
      <c r="B37" s="16">
        <v>462</v>
      </c>
      <c r="C37" s="17">
        <v>43176</v>
      </c>
      <c r="D37" s="17">
        <v>43172</v>
      </c>
      <c r="E37" s="17"/>
      <c r="F37" s="17"/>
      <c r="G37" s="1">
        <f t="shared" si="0"/>
        <v>-4</v>
      </c>
      <c r="H37" s="16">
        <f t="shared" si="1"/>
        <v>-1848</v>
      </c>
    </row>
    <row r="38" spans="1:8" ht="15">
      <c r="A38" s="28" t="s">
        <v>56</v>
      </c>
      <c r="B38" s="16">
        <v>228</v>
      </c>
      <c r="C38" s="17">
        <v>43202</v>
      </c>
      <c r="D38" s="17">
        <v>43172</v>
      </c>
      <c r="E38" s="17"/>
      <c r="F38" s="17"/>
      <c r="G38" s="1">
        <f t="shared" si="0"/>
        <v>-30</v>
      </c>
      <c r="H38" s="16">
        <f t="shared" si="1"/>
        <v>-6840</v>
      </c>
    </row>
    <row r="39" spans="1:8" ht="15">
      <c r="A39" s="28" t="s">
        <v>57</v>
      </c>
      <c r="B39" s="16">
        <v>294.55</v>
      </c>
      <c r="C39" s="17">
        <v>43201</v>
      </c>
      <c r="D39" s="17">
        <v>43172</v>
      </c>
      <c r="E39" s="17"/>
      <c r="F39" s="17"/>
      <c r="G39" s="1">
        <f t="shared" si="0"/>
        <v>-29</v>
      </c>
      <c r="H39" s="16">
        <f t="shared" si="1"/>
        <v>-8541.95</v>
      </c>
    </row>
    <row r="40" spans="1:8" ht="15">
      <c r="A40" s="28" t="s">
        <v>58</v>
      </c>
      <c r="B40" s="16">
        <v>1025.44</v>
      </c>
      <c r="C40" s="17">
        <v>43190</v>
      </c>
      <c r="D40" s="17">
        <v>43175</v>
      </c>
      <c r="E40" s="17"/>
      <c r="F40" s="17"/>
      <c r="G40" s="1">
        <f t="shared" si="0"/>
        <v>-15</v>
      </c>
      <c r="H40" s="16">
        <f t="shared" si="1"/>
        <v>-15381.6</v>
      </c>
    </row>
    <row r="41" spans="1:8" ht="15">
      <c r="A41" s="28" t="s">
        <v>59</v>
      </c>
      <c r="B41" s="16">
        <v>2322.33</v>
      </c>
      <c r="C41" s="17">
        <v>43194</v>
      </c>
      <c r="D41" s="17">
        <v>43175</v>
      </c>
      <c r="E41" s="17"/>
      <c r="F41" s="17"/>
      <c r="G41" s="1">
        <f t="shared" si="0"/>
        <v>-19</v>
      </c>
      <c r="H41" s="16">
        <f t="shared" si="1"/>
        <v>-44124.27</v>
      </c>
    </row>
    <row r="42" spans="1:8" ht="15">
      <c r="A42" s="28" t="s">
        <v>60</v>
      </c>
      <c r="B42" s="16">
        <v>462</v>
      </c>
      <c r="C42" s="17">
        <v>43194</v>
      </c>
      <c r="D42" s="17">
        <v>43175</v>
      </c>
      <c r="E42" s="17"/>
      <c r="F42" s="17"/>
      <c r="G42" s="1">
        <f t="shared" si="0"/>
        <v>-19</v>
      </c>
      <c r="H42" s="16">
        <f t="shared" si="1"/>
        <v>-8778</v>
      </c>
    </row>
    <row r="43" spans="1:8" ht="15">
      <c r="A43" s="28" t="s">
        <v>61</v>
      </c>
      <c r="B43" s="16">
        <v>792</v>
      </c>
      <c r="C43" s="17">
        <v>43201</v>
      </c>
      <c r="D43" s="17">
        <v>43175</v>
      </c>
      <c r="E43" s="17"/>
      <c r="F43" s="17"/>
      <c r="G43" s="1">
        <f t="shared" si="0"/>
        <v>-26</v>
      </c>
      <c r="H43" s="16">
        <f t="shared" si="1"/>
        <v>-20592</v>
      </c>
    </row>
    <row r="44" spans="1:8" ht="15">
      <c r="A44" s="28" t="s">
        <v>62</v>
      </c>
      <c r="B44" s="16">
        <v>276.31</v>
      </c>
      <c r="C44" s="17">
        <v>43197</v>
      </c>
      <c r="D44" s="17">
        <v>43175</v>
      </c>
      <c r="E44" s="17"/>
      <c r="F44" s="17"/>
      <c r="G44" s="1">
        <f t="shared" si="0"/>
        <v>-22</v>
      </c>
      <c r="H44" s="16">
        <f t="shared" si="1"/>
        <v>-6078.82</v>
      </c>
    </row>
    <row r="45" spans="1:8" ht="15">
      <c r="A45" s="28" t="s">
        <v>63</v>
      </c>
      <c r="B45" s="16">
        <v>148.59</v>
      </c>
      <c r="C45" s="17">
        <v>43197</v>
      </c>
      <c r="D45" s="17">
        <v>43175</v>
      </c>
      <c r="E45" s="17"/>
      <c r="F45" s="17"/>
      <c r="G45" s="1">
        <f t="shared" si="0"/>
        <v>-22</v>
      </c>
      <c r="H45" s="16">
        <f t="shared" si="1"/>
        <v>-3268.98</v>
      </c>
    </row>
    <row r="46" spans="1:8" ht="15">
      <c r="A46" s="28" t="s">
        <v>64</v>
      </c>
      <c r="B46" s="16">
        <v>3888.99</v>
      </c>
      <c r="C46" s="17">
        <v>43191</v>
      </c>
      <c r="D46" s="17">
        <v>43179</v>
      </c>
      <c r="E46" s="17"/>
      <c r="F46" s="17"/>
      <c r="G46" s="1">
        <f t="shared" si="0"/>
        <v>-12</v>
      </c>
      <c r="H46" s="16">
        <f t="shared" si="1"/>
        <v>-46667.88</v>
      </c>
    </row>
    <row r="47" spans="1:8" ht="15">
      <c r="A47" s="28" t="s">
        <v>65</v>
      </c>
      <c r="B47" s="16">
        <v>1713.18</v>
      </c>
      <c r="C47" s="17">
        <v>43204</v>
      </c>
      <c r="D47" s="17">
        <v>43179</v>
      </c>
      <c r="E47" s="17"/>
      <c r="F47" s="17"/>
      <c r="G47" s="1">
        <f t="shared" si="0"/>
        <v>-25</v>
      </c>
      <c r="H47" s="16">
        <f t="shared" si="1"/>
        <v>-42829.5</v>
      </c>
    </row>
    <row r="48" spans="1:8" ht="15">
      <c r="A48" s="28" t="s">
        <v>66</v>
      </c>
      <c r="B48" s="16">
        <v>1463.65</v>
      </c>
      <c r="C48" s="17">
        <v>43202</v>
      </c>
      <c r="D48" s="17">
        <v>43179</v>
      </c>
      <c r="E48" s="17"/>
      <c r="F48" s="17"/>
      <c r="G48" s="1">
        <f t="shared" si="0"/>
        <v>-23</v>
      </c>
      <c r="H48" s="16">
        <f t="shared" si="1"/>
        <v>-33663.950000000004</v>
      </c>
    </row>
    <row r="49" spans="1:8" ht="15">
      <c r="A49" s="28" t="s">
        <v>67</v>
      </c>
      <c r="B49" s="16">
        <v>2307.03</v>
      </c>
      <c r="C49" s="17">
        <v>43191</v>
      </c>
      <c r="D49" s="17">
        <v>43181</v>
      </c>
      <c r="E49" s="17"/>
      <c r="F49" s="17"/>
      <c r="G49" s="1">
        <f t="shared" si="0"/>
        <v>-10</v>
      </c>
      <c r="H49" s="16">
        <f t="shared" si="1"/>
        <v>-23070.300000000003</v>
      </c>
    </row>
    <row r="50" spans="1:8" ht="15">
      <c r="A50" s="28" t="s">
        <v>68</v>
      </c>
      <c r="B50" s="16">
        <v>364.6</v>
      </c>
      <c r="C50" s="17">
        <v>43197</v>
      </c>
      <c r="D50" s="17">
        <v>43181</v>
      </c>
      <c r="E50" s="17"/>
      <c r="F50" s="17"/>
      <c r="G50" s="1">
        <f t="shared" si="0"/>
        <v>-16</v>
      </c>
      <c r="H50" s="16">
        <f t="shared" si="1"/>
        <v>-5833.6</v>
      </c>
    </row>
    <row r="51" spans="1:8" ht="15">
      <c r="A51" s="28" t="s">
        <v>69</v>
      </c>
      <c r="B51" s="16">
        <v>486.9</v>
      </c>
      <c r="C51" s="17">
        <v>43201</v>
      </c>
      <c r="D51" s="17">
        <v>43181</v>
      </c>
      <c r="E51" s="17"/>
      <c r="F51" s="17"/>
      <c r="G51" s="1">
        <f t="shared" si="0"/>
        <v>-20</v>
      </c>
      <c r="H51" s="16">
        <f t="shared" si="1"/>
        <v>-9738</v>
      </c>
    </row>
    <row r="52" spans="1:8" ht="15">
      <c r="A52" s="28" t="s">
        <v>70</v>
      </c>
      <c r="B52" s="16">
        <v>947.44</v>
      </c>
      <c r="C52" s="17">
        <v>43204</v>
      </c>
      <c r="D52" s="17">
        <v>43181</v>
      </c>
      <c r="E52" s="17"/>
      <c r="F52" s="17"/>
      <c r="G52" s="1">
        <f t="shared" si="0"/>
        <v>-23</v>
      </c>
      <c r="H52" s="16">
        <f t="shared" si="1"/>
        <v>-21791.120000000003</v>
      </c>
    </row>
    <row r="53" spans="1:8" ht="15">
      <c r="A53" s="28" t="s">
        <v>71</v>
      </c>
      <c r="B53" s="16">
        <v>195.7</v>
      </c>
      <c r="C53" s="17">
        <v>43208</v>
      </c>
      <c r="D53" s="17">
        <v>43181</v>
      </c>
      <c r="E53" s="17"/>
      <c r="F53" s="17"/>
      <c r="G53" s="1">
        <f t="shared" si="0"/>
        <v>-27</v>
      </c>
      <c r="H53" s="16">
        <f t="shared" si="1"/>
        <v>-5283.9</v>
      </c>
    </row>
    <row r="54" spans="1:8" ht="15">
      <c r="A54" s="28" t="s">
        <v>72</v>
      </c>
      <c r="B54" s="16">
        <v>3249.9</v>
      </c>
      <c r="C54" s="17">
        <v>43208</v>
      </c>
      <c r="D54" s="17">
        <v>43181</v>
      </c>
      <c r="E54" s="17"/>
      <c r="F54" s="17"/>
      <c r="G54" s="1">
        <f t="shared" si="0"/>
        <v>-27</v>
      </c>
      <c r="H54" s="16">
        <f t="shared" si="1"/>
        <v>-87747.3</v>
      </c>
    </row>
    <row r="55" spans="1:8" ht="15">
      <c r="A55" s="28" t="s">
        <v>67</v>
      </c>
      <c r="B55" s="16">
        <v>0.27</v>
      </c>
      <c r="C55" s="17">
        <v>43191</v>
      </c>
      <c r="D55" s="17">
        <v>43186</v>
      </c>
      <c r="E55" s="17"/>
      <c r="F55" s="17"/>
      <c r="G55" s="1">
        <f t="shared" si="0"/>
        <v>-5</v>
      </c>
      <c r="H55" s="16">
        <f t="shared" si="1"/>
        <v>-1.35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142192.09000000003</v>
      </c>
      <c r="C1">
        <f>COUNTA(A4:A203)</f>
        <v>90</v>
      </c>
      <c r="G1" s="20">
        <f>IF(B1&lt;&gt;0,H1/B1,0)</f>
        <v>-16.491269380737</v>
      </c>
      <c r="H1" s="19">
        <f>SUM(H4:H195)</f>
        <v>-2344928.06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73</v>
      </c>
      <c r="B4" s="16">
        <v>1751.5</v>
      </c>
      <c r="C4" s="17">
        <v>43215</v>
      </c>
      <c r="D4" s="17">
        <v>43199</v>
      </c>
      <c r="E4" s="17"/>
      <c r="F4" s="17"/>
      <c r="G4" s="1">
        <f>D4-C4-(F4-E4)</f>
        <v>-16</v>
      </c>
      <c r="H4" s="16">
        <f>B4*G4</f>
        <v>-28024</v>
      </c>
    </row>
    <row r="5" spans="1:8" ht="15">
      <c r="A5" s="28" t="s">
        <v>74</v>
      </c>
      <c r="B5" s="16">
        <v>1083.12</v>
      </c>
      <c r="C5" s="17">
        <v>43204</v>
      </c>
      <c r="D5" s="17">
        <v>43199</v>
      </c>
      <c r="E5" s="17"/>
      <c r="F5" s="17"/>
      <c r="G5" s="1">
        <f aca="true" t="shared" si="0" ref="G5:G68">D5-C5-(F5-E5)</f>
        <v>-5</v>
      </c>
      <c r="H5" s="16">
        <f aca="true" t="shared" si="1" ref="H5:H68">B5*G5</f>
        <v>-5415.599999999999</v>
      </c>
    </row>
    <row r="6" spans="1:8" ht="15">
      <c r="A6" s="28" t="s">
        <v>75</v>
      </c>
      <c r="B6" s="16">
        <v>378</v>
      </c>
      <c r="C6" s="17">
        <v>43204</v>
      </c>
      <c r="D6" s="17">
        <v>43199</v>
      </c>
      <c r="E6" s="17"/>
      <c r="F6" s="17"/>
      <c r="G6" s="1">
        <f t="shared" si="0"/>
        <v>-5</v>
      </c>
      <c r="H6" s="16">
        <f t="shared" si="1"/>
        <v>-1890</v>
      </c>
    </row>
    <row r="7" spans="1:8" ht="15">
      <c r="A7" s="28" t="s">
        <v>76</v>
      </c>
      <c r="B7" s="16">
        <v>2733.82</v>
      </c>
      <c r="C7" s="17">
        <v>43204</v>
      </c>
      <c r="D7" s="17">
        <v>43199</v>
      </c>
      <c r="E7" s="17"/>
      <c r="F7" s="17"/>
      <c r="G7" s="1">
        <f t="shared" si="0"/>
        <v>-5</v>
      </c>
      <c r="H7" s="16">
        <f t="shared" si="1"/>
        <v>-13669.1</v>
      </c>
    </row>
    <row r="8" spans="1:8" ht="15">
      <c r="A8" s="28" t="s">
        <v>77</v>
      </c>
      <c r="B8" s="16">
        <v>161.36</v>
      </c>
      <c r="C8" s="17">
        <v>43226</v>
      </c>
      <c r="D8" s="17">
        <v>43201</v>
      </c>
      <c r="E8" s="17"/>
      <c r="F8" s="17"/>
      <c r="G8" s="1">
        <f t="shared" si="0"/>
        <v>-25</v>
      </c>
      <c r="H8" s="16">
        <f t="shared" si="1"/>
        <v>-4034.0000000000005</v>
      </c>
    </row>
    <row r="9" spans="1:8" ht="15">
      <c r="A9" s="28" t="s">
        <v>78</v>
      </c>
      <c r="B9" s="16">
        <v>484.61</v>
      </c>
      <c r="C9" s="17">
        <v>43215</v>
      </c>
      <c r="D9" s="17">
        <v>43201</v>
      </c>
      <c r="E9" s="17"/>
      <c r="F9" s="17"/>
      <c r="G9" s="1">
        <f t="shared" si="0"/>
        <v>-14</v>
      </c>
      <c r="H9" s="16">
        <f t="shared" si="1"/>
        <v>-6784.54</v>
      </c>
    </row>
    <row r="10" spans="1:8" ht="15">
      <c r="A10" s="28" t="s">
        <v>79</v>
      </c>
      <c r="B10" s="16">
        <v>2025.74</v>
      </c>
      <c r="C10" s="17">
        <v>43215</v>
      </c>
      <c r="D10" s="17">
        <v>43201</v>
      </c>
      <c r="E10" s="17"/>
      <c r="F10" s="17"/>
      <c r="G10" s="1">
        <f t="shared" si="0"/>
        <v>-14</v>
      </c>
      <c r="H10" s="16">
        <f t="shared" si="1"/>
        <v>-28360.36</v>
      </c>
    </row>
    <row r="11" spans="1:8" ht="15">
      <c r="A11" s="28" t="s">
        <v>80</v>
      </c>
      <c r="B11" s="16">
        <v>324.61</v>
      </c>
      <c r="C11" s="17">
        <v>43225</v>
      </c>
      <c r="D11" s="17">
        <v>43203</v>
      </c>
      <c r="E11" s="17"/>
      <c r="F11" s="17"/>
      <c r="G11" s="1">
        <f t="shared" si="0"/>
        <v>-22</v>
      </c>
      <c r="H11" s="16">
        <f t="shared" si="1"/>
        <v>-7141.42</v>
      </c>
    </row>
    <row r="12" spans="1:8" ht="15">
      <c r="A12" s="28" t="s">
        <v>81</v>
      </c>
      <c r="B12" s="16">
        <v>237.2</v>
      </c>
      <c r="C12" s="17">
        <v>43225</v>
      </c>
      <c r="D12" s="17">
        <v>43203</v>
      </c>
      <c r="E12" s="17"/>
      <c r="F12" s="17"/>
      <c r="G12" s="1">
        <f t="shared" si="0"/>
        <v>-22</v>
      </c>
      <c r="H12" s="16">
        <f t="shared" si="1"/>
        <v>-5218.4</v>
      </c>
    </row>
    <row r="13" spans="1:8" ht="15">
      <c r="A13" s="28" t="s">
        <v>82</v>
      </c>
      <c r="B13" s="16">
        <v>2168.7</v>
      </c>
      <c r="C13" s="17">
        <v>43225</v>
      </c>
      <c r="D13" s="17">
        <v>43203</v>
      </c>
      <c r="E13" s="17"/>
      <c r="F13" s="17"/>
      <c r="G13" s="1">
        <f t="shared" si="0"/>
        <v>-22</v>
      </c>
      <c r="H13" s="16">
        <f t="shared" si="1"/>
        <v>-47711.399999999994</v>
      </c>
    </row>
    <row r="14" spans="1:8" ht="15">
      <c r="A14" s="28" t="s">
        <v>83</v>
      </c>
      <c r="B14" s="16">
        <v>967</v>
      </c>
      <c r="C14" s="17">
        <v>43225</v>
      </c>
      <c r="D14" s="17">
        <v>43203</v>
      </c>
      <c r="E14" s="17"/>
      <c r="F14" s="17"/>
      <c r="G14" s="1">
        <f t="shared" si="0"/>
        <v>-22</v>
      </c>
      <c r="H14" s="16">
        <f t="shared" si="1"/>
        <v>-21274</v>
      </c>
    </row>
    <row r="15" spans="1:8" ht="15">
      <c r="A15" s="28" t="s">
        <v>84</v>
      </c>
      <c r="B15" s="16">
        <v>167.5</v>
      </c>
      <c r="C15" s="17">
        <v>43225</v>
      </c>
      <c r="D15" s="17">
        <v>43203</v>
      </c>
      <c r="E15" s="17"/>
      <c r="F15" s="17"/>
      <c r="G15" s="1">
        <f t="shared" si="0"/>
        <v>-22</v>
      </c>
      <c r="H15" s="16">
        <f t="shared" si="1"/>
        <v>-3685</v>
      </c>
    </row>
    <row r="16" spans="1:8" ht="15">
      <c r="A16" s="28" t="s">
        <v>85</v>
      </c>
      <c r="B16" s="16">
        <v>39</v>
      </c>
      <c r="C16" s="17">
        <v>43232</v>
      </c>
      <c r="D16" s="17">
        <v>43213</v>
      </c>
      <c r="E16" s="17"/>
      <c r="F16" s="17"/>
      <c r="G16" s="1">
        <f t="shared" si="0"/>
        <v>-19</v>
      </c>
      <c r="H16" s="16">
        <f t="shared" si="1"/>
        <v>-741</v>
      </c>
    </row>
    <row r="17" spans="1:8" ht="15">
      <c r="A17" s="28" t="s">
        <v>86</v>
      </c>
      <c r="B17" s="16">
        <v>266.67</v>
      </c>
      <c r="C17" s="17">
        <v>43237</v>
      </c>
      <c r="D17" s="17">
        <v>43213</v>
      </c>
      <c r="E17" s="17"/>
      <c r="F17" s="17"/>
      <c r="G17" s="1">
        <f t="shared" si="0"/>
        <v>-24</v>
      </c>
      <c r="H17" s="16">
        <f t="shared" si="1"/>
        <v>-6400.08</v>
      </c>
    </row>
    <row r="18" spans="1:8" ht="15">
      <c r="A18" s="28" t="s">
        <v>87</v>
      </c>
      <c r="B18" s="16">
        <v>266.67</v>
      </c>
      <c r="C18" s="17">
        <v>43237</v>
      </c>
      <c r="D18" s="17">
        <v>43213</v>
      </c>
      <c r="E18" s="17"/>
      <c r="F18" s="17"/>
      <c r="G18" s="1">
        <f t="shared" si="0"/>
        <v>-24</v>
      </c>
      <c r="H18" s="16">
        <f t="shared" si="1"/>
        <v>-6400.08</v>
      </c>
    </row>
    <row r="19" spans="1:8" ht="15">
      <c r="A19" s="28" t="s">
        <v>88</v>
      </c>
      <c r="B19" s="16">
        <v>300</v>
      </c>
      <c r="C19" s="17">
        <v>43237</v>
      </c>
      <c r="D19" s="17">
        <v>43213</v>
      </c>
      <c r="E19" s="17"/>
      <c r="F19" s="17"/>
      <c r="G19" s="1">
        <f t="shared" si="0"/>
        <v>-24</v>
      </c>
      <c r="H19" s="16">
        <f t="shared" si="1"/>
        <v>-7200</v>
      </c>
    </row>
    <row r="20" spans="1:8" ht="15">
      <c r="A20" s="28" t="s">
        <v>89</v>
      </c>
      <c r="B20" s="16">
        <v>5376.74</v>
      </c>
      <c r="C20" s="17">
        <v>43237</v>
      </c>
      <c r="D20" s="17">
        <v>43213</v>
      </c>
      <c r="E20" s="17"/>
      <c r="F20" s="17"/>
      <c r="G20" s="1">
        <f t="shared" si="0"/>
        <v>-24</v>
      </c>
      <c r="H20" s="16">
        <f t="shared" si="1"/>
        <v>-129041.76</v>
      </c>
    </row>
    <row r="21" spans="1:8" ht="15">
      <c r="A21" s="28" t="s">
        <v>90</v>
      </c>
      <c r="B21" s="16">
        <v>410.6</v>
      </c>
      <c r="C21" s="17">
        <v>43237</v>
      </c>
      <c r="D21" s="17">
        <v>43230</v>
      </c>
      <c r="E21" s="17"/>
      <c r="F21" s="17"/>
      <c r="G21" s="1">
        <f t="shared" si="0"/>
        <v>-7</v>
      </c>
      <c r="H21" s="16">
        <f t="shared" si="1"/>
        <v>-2874.2000000000003</v>
      </c>
    </row>
    <row r="22" spans="1:8" ht="15">
      <c r="A22" s="28" t="s">
        <v>91</v>
      </c>
      <c r="B22" s="16">
        <v>2672</v>
      </c>
      <c r="C22" s="17">
        <v>43246</v>
      </c>
      <c r="D22" s="17">
        <v>43230</v>
      </c>
      <c r="E22" s="17"/>
      <c r="F22" s="17"/>
      <c r="G22" s="1">
        <f t="shared" si="0"/>
        <v>-16</v>
      </c>
      <c r="H22" s="16">
        <f t="shared" si="1"/>
        <v>-42752</v>
      </c>
    </row>
    <row r="23" spans="1:8" ht="15">
      <c r="A23" s="28" t="s">
        <v>92</v>
      </c>
      <c r="B23" s="16">
        <v>4070</v>
      </c>
      <c r="C23" s="17">
        <v>43246</v>
      </c>
      <c r="D23" s="17">
        <v>43230</v>
      </c>
      <c r="E23" s="17"/>
      <c r="F23" s="17"/>
      <c r="G23" s="1">
        <f t="shared" si="0"/>
        <v>-16</v>
      </c>
      <c r="H23" s="16">
        <f t="shared" si="1"/>
        <v>-65120</v>
      </c>
    </row>
    <row r="24" spans="1:8" ht="15">
      <c r="A24" s="28" t="s">
        <v>93</v>
      </c>
      <c r="B24" s="16">
        <v>5666</v>
      </c>
      <c r="C24" s="17">
        <v>43247</v>
      </c>
      <c r="D24" s="17">
        <v>43230</v>
      </c>
      <c r="E24" s="17"/>
      <c r="F24" s="17"/>
      <c r="G24" s="1">
        <f t="shared" si="0"/>
        <v>-17</v>
      </c>
      <c r="H24" s="16">
        <f t="shared" si="1"/>
        <v>-96322</v>
      </c>
    </row>
    <row r="25" spans="1:8" ht="15">
      <c r="A25" s="28" t="s">
        <v>94</v>
      </c>
      <c r="B25" s="16">
        <v>903.1</v>
      </c>
      <c r="C25" s="17">
        <v>43247</v>
      </c>
      <c r="D25" s="17">
        <v>43230</v>
      </c>
      <c r="E25" s="17"/>
      <c r="F25" s="17"/>
      <c r="G25" s="1">
        <f t="shared" si="0"/>
        <v>-17</v>
      </c>
      <c r="H25" s="16">
        <f t="shared" si="1"/>
        <v>-15352.7</v>
      </c>
    </row>
    <row r="26" spans="1:8" ht="15">
      <c r="A26" s="28" t="s">
        <v>95</v>
      </c>
      <c r="B26" s="16">
        <v>404.96</v>
      </c>
      <c r="C26" s="17">
        <v>43252</v>
      </c>
      <c r="D26" s="17">
        <v>43230</v>
      </c>
      <c r="E26" s="17"/>
      <c r="F26" s="17"/>
      <c r="G26" s="1">
        <f t="shared" si="0"/>
        <v>-22</v>
      </c>
      <c r="H26" s="16">
        <f t="shared" si="1"/>
        <v>-8909.119999999999</v>
      </c>
    </row>
    <row r="27" spans="1:8" ht="15">
      <c r="A27" s="28" t="s">
        <v>96</v>
      </c>
      <c r="B27" s="16">
        <v>185.2</v>
      </c>
      <c r="C27" s="17">
        <v>43240</v>
      </c>
      <c r="D27" s="17">
        <v>43234</v>
      </c>
      <c r="E27" s="17"/>
      <c r="F27" s="17"/>
      <c r="G27" s="1">
        <f t="shared" si="0"/>
        <v>-6</v>
      </c>
      <c r="H27" s="16">
        <f t="shared" si="1"/>
        <v>-1111.1999999999998</v>
      </c>
    </row>
    <row r="28" spans="1:8" ht="15">
      <c r="A28" s="28" t="s">
        <v>97</v>
      </c>
      <c r="B28" s="16">
        <v>175.98</v>
      </c>
      <c r="C28" s="17">
        <v>43240</v>
      </c>
      <c r="D28" s="17">
        <v>43234</v>
      </c>
      <c r="E28" s="17"/>
      <c r="F28" s="17"/>
      <c r="G28" s="1">
        <f t="shared" si="0"/>
        <v>-6</v>
      </c>
      <c r="H28" s="16">
        <f t="shared" si="1"/>
        <v>-1055.8799999999999</v>
      </c>
    </row>
    <row r="29" spans="1:8" ht="15">
      <c r="A29" s="28" t="s">
        <v>98</v>
      </c>
      <c r="B29" s="16">
        <v>89.86</v>
      </c>
      <c r="C29" s="17">
        <v>43240</v>
      </c>
      <c r="D29" s="17">
        <v>43234</v>
      </c>
      <c r="E29" s="17"/>
      <c r="F29" s="17"/>
      <c r="G29" s="1">
        <f t="shared" si="0"/>
        <v>-6</v>
      </c>
      <c r="H29" s="16">
        <f t="shared" si="1"/>
        <v>-539.16</v>
      </c>
    </row>
    <row r="30" spans="1:8" ht="15">
      <c r="A30" s="28" t="s">
        <v>99</v>
      </c>
      <c r="B30" s="16">
        <v>149.88</v>
      </c>
      <c r="C30" s="17">
        <v>43240</v>
      </c>
      <c r="D30" s="17">
        <v>43234</v>
      </c>
      <c r="E30" s="17"/>
      <c r="F30" s="17"/>
      <c r="G30" s="1">
        <f t="shared" si="0"/>
        <v>-6</v>
      </c>
      <c r="H30" s="16">
        <f t="shared" si="1"/>
        <v>-899.28</v>
      </c>
    </row>
    <row r="31" spans="1:8" ht="15">
      <c r="A31" s="28" t="s">
        <v>100</v>
      </c>
      <c r="B31" s="16">
        <v>184</v>
      </c>
      <c r="C31" s="17">
        <v>43240</v>
      </c>
      <c r="D31" s="17">
        <v>43234</v>
      </c>
      <c r="E31" s="17"/>
      <c r="F31" s="17"/>
      <c r="G31" s="1">
        <f t="shared" si="0"/>
        <v>-6</v>
      </c>
      <c r="H31" s="16">
        <f t="shared" si="1"/>
        <v>-1104</v>
      </c>
    </row>
    <row r="32" spans="1:8" ht="15">
      <c r="A32" s="28" t="s">
        <v>101</v>
      </c>
      <c r="B32" s="16">
        <v>94.41</v>
      </c>
      <c r="C32" s="17">
        <v>43240</v>
      </c>
      <c r="D32" s="17">
        <v>43234</v>
      </c>
      <c r="E32" s="17"/>
      <c r="F32" s="17"/>
      <c r="G32" s="1">
        <f t="shared" si="0"/>
        <v>-6</v>
      </c>
      <c r="H32" s="16">
        <f t="shared" si="1"/>
        <v>-566.46</v>
      </c>
    </row>
    <row r="33" spans="1:8" ht="15">
      <c r="A33" s="28" t="s">
        <v>102</v>
      </c>
      <c r="B33" s="16">
        <v>96</v>
      </c>
      <c r="C33" s="17">
        <v>43240</v>
      </c>
      <c r="D33" s="17">
        <v>43234</v>
      </c>
      <c r="E33" s="17"/>
      <c r="F33" s="17"/>
      <c r="G33" s="1">
        <f t="shared" si="0"/>
        <v>-6</v>
      </c>
      <c r="H33" s="16">
        <f t="shared" si="1"/>
        <v>-576</v>
      </c>
    </row>
    <row r="34" spans="1:8" ht="15">
      <c r="A34" s="28" t="s">
        <v>103</v>
      </c>
      <c r="B34" s="16">
        <v>39</v>
      </c>
      <c r="C34" s="17">
        <v>43240</v>
      </c>
      <c r="D34" s="17">
        <v>43234</v>
      </c>
      <c r="E34" s="17"/>
      <c r="F34" s="17"/>
      <c r="G34" s="1">
        <f t="shared" si="0"/>
        <v>-6</v>
      </c>
      <c r="H34" s="16">
        <f t="shared" si="1"/>
        <v>-234</v>
      </c>
    </row>
    <row r="35" spans="1:8" ht="15">
      <c r="A35" s="28" t="s">
        <v>104</v>
      </c>
      <c r="B35" s="16">
        <v>1100.97</v>
      </c>
      <c r="C35" s="17">
        <v>43240</v>
      </c>
      <c r="D35" s="17">
        <v>43234</v>
      </c>
      <c r="E35" s="17"/>
      <c r="F35" s="17"/>
      <c r="G35" s="1">
        <f t="shared" si="0"/>
        <v>-6</v>
      </c>
      <c r="H35" s="16">
        <f t="shared" si="1"/>
        <v>-6605.82</v>
      </c>
    </row>
    <row r="36" spans="1:8" ht="15">
      <c r="A36" s="28" t="s">
        <v>105</v>
      </c>
      <c r="B36" s="16">
        <v>25.69</v>
      </c>
      <c r="C36" s="17">
        <v>43240</v>
      </c>
      <c r="D36" s="17">
        <v>43234</v>
      </c>
      <c r="E36" s="17"/>
      <c r="F36" s="17"/>
      <c r="G36" s="1">
        <f t="shared" si="0"/>
        <v>-6</v>
      </c>
      <c r="H36" s="16">
        <f t="shared" si="1"/>
        <v>-154.14000000000001</v>
      </c>
    </row>
    <row r="37" spans="1:8" ht="15">
      <c r="A37" s="28" t="s">
        <v>106</v>
      </c>
      <c r="B37" s="16">
        <v>164.38</v>
      </c>
      <c r="C37" s="17">
        <v>43240</v>
      </c>
      <c r="D37" s="17">
        <v>43234</v>
      </c>
      <c r="E37" s="17"/>
      <c r="F37" s="17"/>
      <c r="G37" s="1">
        <f t="shared" si="0"/>
        <v>-6</v>
      </c>
      <c r="H37" s="16">
        <f t="shared" si="1"/>
        <v>-986.28</v>
      </c>
    </row>
    <row r="38" spans="1:8" ht="15">
      <c r="A38" s="28" t="s">
        <v>107</v>
      </c>
      <c r="B38" s="16">
        <v>919.05</v>
      </c>
      <c r="C38" s="17">
        <v>43240</v>
      </c>
      <c r="D38" s="17">
        <v>43234</v>
      </c>
      <c r="E38" s="17"/>
      <c r="F38" s="17"/>
      <c r="G38" s="1">
        <f t="shared" si="0"/>
        <v>-6</v>
      </c>
      <c r="H38" s="16">
        <f t="shared" si="1"/>
        <v>-5514.299999999999</v>
      </c>
    </row>
    <row r="39" spans="1:8" ht="15">
      <c r="A39" s="28" t="s">
        <v>108</v>
      </c>
      <c r="B39" s="16">
        <v>4614</v>
      </c>
      <c r="C39" s="17">
        <v>43247</v>
      </c>
      <c r="D39" s="17">
        <v>43234</v>
      </c>
      <c r="E39" s="17"/>
      <c r="F39" s="17"/>
      <c r="G39" s="1">
        <f t="shared" si="0"/>
        <v>-13</v>
      </c>
      <c r="H39" s="16">
        <f t="shared" si="1"/>
        <v>-59982</v>
      </c>
    </row>
    <row r="40" spans="1:8" ht="15">
      <c r="A40" s="28" t="s">
        <v>109</v>
      </c>
      <c r="B40" s="16">
        <v>215</v>
      </c>
      <c r="C40" s="17">
        <v>43240</v>
      </c>
      <c r="D40" s="17">
        <v>43234</v>
      </c>
      <c r="E40" s="17"/>
      <c r="F40" s="17"/>
      <c r="G40" s="1">
        <f t="shared" si="0"/>
        <v>-6</v>
      </c>
      <c r="H40" s="16">
        <f t="shared" si="1"/>
        <v>-1290</v>
      </c>
    </row>
    <row r="41" spans="1:8" ht="15">
      <c r="A41" s="28" t="s">
        <v>110</v>
      </c>
      <c r="B41" s="16">
        <v>1240</v>
      </c>
      <c r="C41" s="17">
        <v>43257</v>
      </c>
      <c r="D41" s="17">
        <v>43235</v>
      </c>
      <c r="E41" s="17"/>
      <c r="F41" s="17"/>
      <c r="G41" s="1">
        <f t="shared" si="0"/>
        <v>-22</v>
      </c>
      <c r="H41" s="16">
        <f t="shared" si="1"/>
        <v>-27280</v>
      </c>
    </row>
    <row r="42" spans="1:8" ht="15">
      <c r="A42" s="28" t="s">
        <v>111</v>
      </c>
      <c r="B42" s="16">
        <v>1425</v>
      </c>
      <c r="C42" s="17">
        <v>43257</v>
      </c>
      <c r="D42" s="17">
        <v>43235</v>
      </c>
      <c r="E42" s="17"/>
      <c r="F42" s="17"/>
      <c r="G42" s="1">
        <f t="shared" si="0"/>
        <v>-22</v>
      </c>
      <c r="H42" s="16">
        <f t="shared" si="1"/>
        <v>-31350</v>
      </c>
    </row>
    <row r="43" spans="1:8" ht="15">
      <c r="A43" s="28" t="s">
        <v>112</v>
      </c>
      <c r="B43" s="16">
        <v>4275</v>
      </c>
      <c r="C43" s="17">
        <v>43257</v>
      </c>
      <c r="D43" s="17">
        <v>43235</v>
      </c>
      <c r="E43" s="17"/>
      <c r="F43" s="17"/>
      <c r="G43" s="1">
        <f t="shared" si="0"/>
        <v>-22</v>
      </c>
      <c r="H43" s="16">
        <f t="shared" si="1"/>
        <v>-94050</v>
      </c>
    </row>
    <row r="44" spans="1:8" ht="15">
      <c r="A44" s="28" t="s">
        <v>113</v>
      </c>
      <c r="B44" s="16">
        <v>2100</v>
      </c>
      <c r="C44" s="17">
        <v>43257</v>
      </c>
      <c r="D44" s="17">
        <v>43235</v>
      </c>
      <c r="E44" s="17"/>
      <c r="F44" s="17"/>
      <c r="G44" s="1">
        <f t="shared" si="0"/>
        <v>-22</v>
      </c>
      <c r="H44" s="16">
        <f t="shared" si="1"/>
        <v>-46200</v>
      </c>
    </row>
    <row r="45" spans="1:8" ht="15">
      <c r="A45" s="28" t="s">
        <v>114</v>
      </c>
      <c r="B45" s="16">
        <v>4080</v>
      </c>
      <c r="C45" s="17">
        <v>43257</v>
      </c>
      <c r="D45" s="17">
        <v>43235</v>
      </c>
      <c r="E45" s="17"/>
      <c r="F45" s="17"/>
      <c r="G45" s="1">
        <f t="shared" si="0"/>
        <v>-22</v>
      </c>
      <c r="H45" s="16">
        <f t="shared" si="1"/>
        <v>-89760</v>
      </c>
    </row>
    <row r="46" spans="1:8" ht="15">
      <c r="A46" s="28" t="s">
        <v>115</v>
      </c>
      <c r="B46" s="16">
        <v>4935</v>
      </c>
      <c r="C46" s="17">
        <v>43257</v>
      </c>
      <c r="D46" s="17">
        <v>43235</v>
      </c>
      <c r="E46" s="17"/>
      <c r="F46" s="17"/>
      <c r="G46" s="1">
        <f t="shared" si="0"/>
        <v>-22</v>
      </c>
      <c r="H46" s="16">
        <f t="shared" si="1"/>
        <v>-108570</v>
      </c>
    </row>
    <row r="47" spans="1:8" ht="15">
      <c r="A47" s="28" t="s">
        <v>116</v>
      </c>
      <c r="B47" s="16">
        <v>9900</v>
      </c>
      <c r="C47" s="17">
        <v>43257</v>
      </c>
      <c r="D47" s="17">
        <v>43236</v>
      </c>
      <c r="E47" s="17"/>
      <c r="F47" s="17"/>
      <c r="G47" s="1">
        <f t="shared" si="0"/>
        <v>-21</v>
      </c>
      <c r="H47" s="16">
        <f t="shared" si="1"/>
        <v>-207900</v>
      </c>
    </row>
    <row r="48" spans="1:8" ht="15">
      <c r="A48" s="28" t="s">
        <v>117</v>
      </c>
      <c r="B48" s="16">
        <v>12090</v>
      </c>
      <c r="C48" s="17">
        <v>43257</v>
      </c>
      <c r="D48" s="17">
        <v>43236</v>
      </c>
      <c r="E48" s="17"/>
      <c r="F48" s="17"/>
      <c r="G48" s="1">
        <f t="shared" si="0"/>
        <v>-21</v>
      </c>
      <c r="H48" s="16">
        <f t="shared" si="1"/>
        <v>-253890</v>
      </c>
    </row>
    <row r="49" spans="1:8" ht="15">
      <c r="A49" s="28" t="s">
        <v>118</v>
      </c>
      <c r="B49" s="16">
        <v>2287.61</v>
      </c>
      <c r="C49" s="17">
        <v>43237</v>
      </c>
      <c r="D49" s="17">
        <v>43236</v>
      </c>
      <c r="E49" s="17"/>
      <c r="F49" s="17"/>
      <c r="G49" s="1">
        <f t="shared" si="0"/>
        <v>-1</v>
      </c>
      <c r="H49" s="16">
        <f t="shared" si="1"/>
        <v>-2287.61</v>
      </c>
    </row>
    <row r="50" spans="1:8" ht="15">
      <c r="A50" s="28" t="s">
        <v>119</v>
      </c>
      <c r="B50" s="16">
        <v>227.07</v>
      </c>
      <c r="C50" s="17">
        <v>43240</v>
      </c>
      <c r="D50" s="17">
        <v>43236</v>
      </c>
      <c r="E50" s="17"/>
      <c r="F50" s="17"/>
      <c r="G50" s="1">
        <f t="shared" si="0"/>
        <v>-4</v>
      </c>
      <c r="H50" s="16">
        <f t="shared" si="1"/>
        <v>-908.28</v>
      </c>
    </row>
    <row r="51" spans="1:8" ht="15">
      <c r="A51" s="28" t="s">
        <v>120</v>
      </c>
      <c r="B51" s="16">
        <v>16.39</v>
      </c>
      <c r="C51" s="17">
        <v>43266</v>
      </c>
      <c r="D51" s="17">
        <v>43244</v>
      </c>
      <c r="E51" s="17"/>
      <c r="F51" s="17"/>
      <c r="G51" s="1">
        <f t="shared" si="0"/>
        <v>-22</v>
      </c>
      <c r="H51" s="16">
        <f t="shared" si="1"/>
        <v>-360.58000000000004</v>
      </c>
    </row>
    <row r="52" spans="1:8" ht="15">
      <c r="A52" s="28" t="s">
        <v>121</v>
      </c>
      <c r="B52" s="16">
        <v>531.6</v>
      </c>
      <c r="C52" s="17">
        <v>43266</v>
      </c>
      <c r="D52" s="17">
        <v>43244</v>
      </c>
      <c r="E52" s="17"/>
      <c r="F52" s="17"/>
      <c r="G52" s="1">
        <f t="shared" si="0"/>
        <v>-22</v>
      </c>
      <c r="H52" s="16">
        <f t="shared" si="1"/>
        <v>-11695.2</v>
      </c>
    </row>
    <row r="53" spans="1:8" ht="15">
      <c r="A53" s="28" t="s">
        <v>122</v>
      </c>
      <c r="B53" s="16">
        <v>3720</v>
      </c>
      <c r="C53" s="17">
        <v>43272</v>
      </c>
      <c r="D53" s="17">
        <v>43244</v>
      </c>
      <c r="E53" s="17"/>
      <c r="F53" s="17"/>
      <c r="G53" s="1">
        <f t="shared" si="0"/>
        <v>-28</v>
      </c>
      <c r="H53" s="16">
        <f t="shared" si="1"/>
        <v>-104160</v>
      </c>
    </row>
    <row r="54" spans="1:8" ht="15">
      <c r="A54" s="28" t="s">
        <v>123</v>
      </c>
      <c r="B54" s="16">
        <v>1844</v>
      </c>
      <c r="C54" s="17">
        <v>43252</v>
      </c>
      <c r="D54" s="17">
        <v>43256</v>
      </c>
      <c r="E54" s="17"/>
      <c r="F54" s="17"/>
      <c r="G54" s="1">
        <f t="shared" si="0"/>
        <v>4</v>
      </c>
      <c r="H54" s="16">
        <f t="shared" si="1"/>
        <v>7376</v>
      </c>
    </row>
    <row r="55" spans="1:8" ht="15">
      <c r="A55" s="28" t="s">
        <v>124</v>
      </c>
      <c r="B55" s="16">
        <v>3025</v>
      </c>
      <c r="C55" s="17">
        <v>43254</v>
      </c>
      <c r="D55" s="17">
        <v>43256</v>
      </c>
      <c r="E55" s="17"/>
      <c r="F55" s="17"/>
      <c r="G55" s="1">
        <f t="shared" si="0"/>
        <v>2</v>
      </c>
      <c r="H55" s="16">
        <f t="shared" si="1"/>
        <v>6050</v>
      </c>
    </row>
    <row r="56" spans="1:8" ht="15">
      <c r="A56" s="28" t="s">
        <v>125</v>
      </c>
      <c r="B56" s="16">
        <v>4480</v>
      </c>
      <c r="C56" s="17">
        <v>43254</v>
      </c>
      <c r="D56" s="17">
        <v>43256</v>
      </c>
      <c r="E56" s="17"/>
      <c r="F56" s="17"/>
      <c r="G56" s="1">
        <f t="shared" si="0"/>
        <v>2</v>
      </c>
      <c r="H56" s="16">
        <f t="shared" si="1"/>
        <v>8960</v>
      </c>
    </row>
    <row r="57" spans="1:8" ht="15">
      <c r="A57" s="28" t="s">
        <v>126</v>
      </c>
      <c r="B57" s="16">
        <v>400</v>
      </c>
      <c r="C57" s="17">
        <v>43278</v>
      </c>
      <c r="D57" s="17">
        <v>43256</v>
      </c>
      <c r="E57" s="17"/>
      <c r="F57" s="17"/>
      <c r="G57" s="1">
        <f t="shared" si="0"/>
        <v>-22</v>
      </c>
      <c r="H57" s="16">
        <f t="shared" si="1"/>
        <v>-8800</v>
      </c>
    </row>
    <row r="58" spans="1:8" ht="15">
      <c r="A58" s="28" t="s">
        <v>127</v>
      </c>
      <c r="B58" s="16">
        <v>6575</v>
      </c>
      <c r="C58" s="17">
        <v>43247</v>
      </c>
      <c r="D58" s="17">
        <v>43256</v>
      </c>
      <c r="E58" s="17"/>
      <c r="F58" s="17"/>
      <c r="G58" s="1">
        <f t="shared" si="0"/>
        <v>9</v>
      </c>
      <c r="H58" s="16">
        <f t="shared" si="1"/>
        <v>59175</v>
      </c>
    </row>
    <row r="59" spans="1:8" ht="15">
      <c r="A59" s="28" t="s">
        <v>128</v>
      </c>
      <c r="B59" s="16">
        <v>5156</v>
      </c>
      <c r="C59" s="17">
        <v>43278</v>
      </c>
      <c r="D59" s="17">
        <v>43257</v>
      </c>
      <c r="E59" s="17"/>
      <c r="F59" s="17"/>
      <c r="G59" s="1">
        <f t="shared" si="0"/>
        <v>-21</v>
      </c>
      <c r="H59" s="16">
        <f t="shared" si="1"/>
        <v>-108276</v>
      </c>
    </row>
    <row r="60" spans="1:8" ht="15">
      <c r="A60" s="28" t="s">
        <v>129</v>
      </c>
      <c r="B60" s="16">
        <v>405</v>
      </c>
      <c r="C60" s="17">
        <v>43278</v>
      </c>
      <c r="D60" s="17">
        <v>43257</v>
      </c>
      <c r="E60" s="17"/>
      <c r="F60" s="17"/>
      <c r="G60" s="1">
        <f t="shared" si="0"/>
        <v>-21</v>
      </c>
      <c r="H60" s="16">
        <f t="shared" si="1"/>
        <v>-8505</v>
      </c>
    </row>
    <row r="61" spans="1:8" ht="15">
      <c r="A61" s="28" t="s">
        <v>130</v>
      </c>
      <c r="B61" s="16">
        <v>510</v>
      </c>
      <c r="C61" s="17">
        <v>43272</v>
      </c>
      <c r="D61" s="17">
        <v>43257</v>
      </c>
      <c r="E61" s="17"/>
      <c r="F61" s="17"/>
      <c r="G61" s="1">
        <f t="shared" si="0"/>
        <v>-15</v>
      </c>
      <c r="H61" s="16">
        <f t="shared" si="1"/>
        <v>-7650</v>
      </c>
    </row>
    <row r="62" spans="1:8" ht="15">
      <c r="A62" s="28" t="s">
        <v>131</v>
      </c>
      <c r="B62" s="16">
        <v>5541</v>
      </c>
      <c r="C62" s="17">
        <v>43285</v>
      </c>
      <c r="D62" s="17">
        <v>43262</v>
      </c>
      <c r="E62" s="17"/>
      <c r="F62" s="17"/>
      <c r="G62" s="1">
        <f t="shared" si="0"/>
        <v>-23</v>
      </c>
      <c r="H62" s="16">
        <f t="shared" si="1"/>
        <v>-127443</v>
      </c>
    </row>
    <row r="63" spans="1:8" ht="15">
      <c r="A63" s="28" t="s">
        <v>132</v>
      </c>
      <c r="B63" s="16">
        <v>485</v>
      </c>
      <c r="C63" s="17">
        <v>43281</v>
      </c>
      <c r="D63" s="17">
        <v>43262</v>
      </c>
      <c r="E63" s="17"/>
      <c r="F63" s="17"/>
      <c r="G63" s="1">
        <f t="shared" si="0"/>
        <v>-19</v>
      </c>
      <c r="H63" s="16">
        <f t="shared" si="1"/>
        <v>-9215</v>
      </c>
    </row>
    <row r="64" spans="1:8" ht="15">
      <c r="A64" s="28" t="s">
        <v>133</v>
      </c>
      <c r="B64" s="16">
        <v>148.59</v>
      </c>
      <c r="C64" s="17">
        <v>43281</v>
      </c>
      <c r="D64" s="17">
        <v>43266</v>
      </c>
      <c r="E64" s="17"/>
      <c r="F64" s="17"/>
      <c r="G64" s="1">
        <f t="shared" si="0"/>
        <v>-15</v>
      </c>
      <c r="H64" s="16">
        <f t="shared" si="1"/>
        <v>-2228.85</v>
      </c>
    </row>
    <row r="65" spans="1:8" ht="15">
      <c r="A65" s="28" t="s">
        <v>134</v>
      </c>
      <c r="B65" s="16">
        <v>276.31</v>
      </c>
      <c r="C65" s="17">
        <v>43281</v>
      </c>
      <c r="D65" s="17">
        <v>43266</v>
      </c>
      <c r="E65" s="17"/>
      <c r="F65" s="17"/>
      <c r="G65" s="1">
        <f t="shared" si="0"/>
        <v>-15</v>
      </c>
      <c r="H65" s="16">
        <f t="shared" si="1"/>
        <v>-4144.65</v>
      </c>
    </row>
    <row r="66" spans="1:8" ht="15">
      <c r="A66" s="28" t="s">
        <v>135</v>
      </c>
      <c r="B66" s="16">
        <v>644</v>
      </c>
      <c r="C66" s="17">
        <v>43281</v>
      </c>
      <c r="D66" s="17">
        <v>43266</v>
      </c>
      <c r="E66" s="17"/>
      <c r="F66" s="17"/>
      <c r="G66" s="1">
        <f t="shared" si="0"/>
        <v>-15</v>
      </c>
      <c r="H66" s="16">
        <f t="shared" si="1"/>
        <v>-9660</v>
      </c>
    </row>
    <row r="67" spans="1:8" ht="15">
      <c r="A67" s="28" t="s">
        <v>136</v>
      </c>
      <c r="B67" s="16">
        <v>200</v>
      </c>
      <c r="C67" s="17">
        <v>43294</v>
      </c>
      <c r="D67" s="17">
        <v>43266</v>
      </c>
      <c r="E67" s="17"/>
      <c r="F67" s="17"/>
      <c r="G67" s="1">
        <f t="shared" si="0"/>
        <v>-28</v>
      </c>
      <c r="H67" s="16">
        <f t="shared" si="1"/>
        <v>-5600</v>
      </c>
    </row>
    <row r="68" spans="1:8" ht="15">
      <c r="A68" s="28" t="s">
        <v>137</v>
      </c>
      <c r="B68" s="16">
        <v>200</v>
      </c>
      <c r="C68" s="17">
        <v>43293</v>
      </c>
      <c r="D68" s="17">
        <v>43266</v>
      </c>
      <c r="E68" s="17"/>
      <c r="F68" s="17"/>
      <c r="G68" s="1">
        <f t="shared" si="0"/>
        <v>-27</v>
      </c>
      <c r="H68" s="16">
        <f t="shared" si="1"/>
        <v>-5400</v>
      </c>
    </row>
    <row r="69" spans="1:8" ht="15">
      <c r="A69" s="28" t="s">
        <v>138</v>
      </c>
      <c r="B69" s="16">
        <v>39.63</v>
      </c>
      <c r="C69" s="17">
        <v>43293</v>
      </c>
      <c r="D69" s="17">
        <v>43266</v>
      </c>
      <c r="E69" s="17"/>
      <c r="F69" s="17"/>
      <c r="G69" s="1">
        <f aca="true" t="shared" si="2" ref="G69:G132">D69-C69-(F69-E69)</f>
        <v>-27</v>
      </c>
      <c r="H69" s="16">
        <f aca="true" t="shared" si="3" ref="H69:H132">B69*G69</f>
        <v>-1070.01</v>
      </c>
    </row>
    <row r="70" spans="1:8" ht="15">
      <c r="A70" s="28" t="s">
        <v>139</v>
      </c>
      <c r="B70" s="16">
        <v>36</v>
      </c>
      <c r="C70" s="17">
        <v>43281</v>
      </c>
      <c r="D70" s="17">
        <v>43266</v>
      </c>
      <c r="E70" s="17"/>
      <c r="F70" s="17"/>
      <c r="G70" s="1">
        <f t="shared" si="2"/>
        <v>-15</v>
      </c>
      <c r="H70" s="16">
        <f t="shared" si="3"/>
        <v>-540</v>
      </c>
    </row>
    <row r="71" spans="1:8" ht="15">
      <c r="A71" s="28" t="s">
        <v>140</v>
      </c>
      <c r="B71" s="16">
        <v>76.5</v>
      </c>
      <c r="C71" s="17">
        <v>43272</v>
      </c>
      <c r="D71" s="17">
        <v>43266</v>
      </c>
      <c r="E71" s="17"/>
      <c r="F71" s="17"/>
      <c r="G71" s="1">
        <f t="shared" si="2"/>
        <v>-6</v>
      </c>
      <c r="H71" s="16">
        <f t="shared" si="3"/>
        <v>-459</v>
      </c>
    </row>
    <row r="72" spans="1:8" ht="15">
      <c r="A72" s="28" t="s">
        <v>141</v>
      </c>
      <c r="B72" s="16">
        <v>448</v>
      </c>
      <c r="C72" s="17">
        <v>43271</v>
      </c>
      <c r="D72" s="17">
        <v>43266</v>
      </c>
      <c r="E72" s="17"/>
      <c r="F72" s="17"/>
      <c r="G72" s="1">
        <f t="shared" si="2"/>
        <v>-5</v>
      </c>
      <c r="H72" s="16">
        <f t="shared" si="3"/>
        <v>-2240</v>
      </c>
    </row>
    <row r="73" spans="1:8" ht="15">
      <c r="A73" s="28" t="s">
        <v>142</v>
      </c>
      <c r="B73" s="16">
        <v>4961.8</v>
      </c>
      <c r="C73" s="17">
        <v>43287</v>
      </c>
      <c r="D73" s="17">
        <v>43266</v>
      </c>
      <c r="E73" s="17"/>
      <c r="F73" s="17"/>
      <c r="G73" s="1">
        <f t="shared" si="2"/>
        <v>-21</v>
      </c>
      <c r="H73" s="16">
        <f t="shared" si="3"/>
        <v>-104197.8</v>
      </c>
    </row>
    <row r="74" spans="1:8" ht="15">
      <c r="A74" s="28" t="s">
        <v>143</v>
      </c>
      <c r="B74" s="16">
        <v>850</v>
      </c>
      <c r="C74" s="17">
        <v>43294</v>
      </c>
      <c r="D74" s="17">
        <v>43269</v>
      </c>
      <c r="E74" s="17"/>
      <c r="F74" s="17"/>
      <c r="G74" s="1">
        <f t="shared" si="2"/>
        <v>-25</v>
      </c>
      <c r="H74" s="16">
        <f t="shared" si="3"/>
        <v>-21250</v>
      </c>
    </row>
    <row r="75" spans="1:8" ht="15">
      <c r="A75" s="28" t="s">
        <v>144</v>
      </c>
      <c r="B75" s="16">
        <v>1808</v>
      </c>
      <c r="C75" s="17">
        <v>43281</v>
      </c>
      <c r="D75" s="17">
        <v>43269</v>
      </c>
      <c r="E75" s="17"/>
      <c r="F75" s="17"/>
      <c r="G75" s="1">
        <f t="shared" si="2"/>
        <v>-12</v>
      </c>
      <c r="H75" s="16">
        <f t="shared" si="3"/>
        <v>-21696</v>
      </c>
    </row>
    <row r="76" spans="1:8" ht="15">
      <c r="A76" s="28" t="s">
        <v>145</v>
      </c>
      <c r="B76" s="16">
        <v>292</v>
      </c>
      <c r="C76" s="17">
        <v>43281</v>
      </c>
      <c r="D76" s="17">
        <v>43277</v>
      </c>
      <c r="E76" s="17"/>
      <c r="F76" s="17"/>
      <c r="G76" s="1">
        <f t="shared" si="2"/>
        <v>-4</v>
      </c>
      <c r="H76" s="16">
        <f t="shared" si="3"/>
        <v>-1168</v>
      </c>
    </row>
    <row r="77" spans="1:8" ht="15">
      <c r="A77" s="28" t="s">
        <v>146</v>
      </c>
      <c r="B77" s="16">
        <v>301.5</v>
      </c>
      <c r="C77" s="17">
        <v>43303</v>
      </c>
      <c r="D77" s="17">
        <v>43277</v>
      </c>
      <c r="E77" s="17"/>
      <c r="F77" s="17"/>
      <c r="G77" s="1">
        <f t="shared" si="2"/>
        <v>-26</v>
      </c>
      <c r="H77" s="16">
        <f t="shared" si="3"/>
        <v>-7839</v>
      </c>
    </row>
    <row r="78" spans="1:8" ht="15">
      <c r="A78" s="28" t="s">
        <v>147</v>
      </c>
      <c r="B78" s="16">
        <v>3540</v>
      </c>
      <c r="C78" s="17">
        <v>43300</v>
      </c>
      <c r="D78" s="17">
        <v>43279</v>
      </c>
      <c r="E78" s="17"/>
      <c r="F78" s="17"/>
      <c r="G78" s="1">
        <f t="shared" si="2"/>
        <v>-21</v>
      </c>
      <c r="H78" s="16">
        <f t="shared" si="3"/>
        <v>-74340</v>
      </c>
    </row>
    <row r="79" spans="1:8" ht="15">
      <c r="A79" s="28" t="s">
        <v>148</v>
      </c>
      <c r="B79" s="16">
        <v>400</v>
      </c>
      <c r="C79" s="17">
        <v>43306</v>
      </c>
      <c r="D79" s="17">
        <v>43279</v>
      </c>
      <c r="E79" s="17"/>
      <c r="F79" s="17"/>
      <c r="G79" s="1">
        <f t="shared" si="2"/>
        <v>-27</v>
      </c>
      <c r="H79" s="16">
        <f t="shared" si="3"/>
        <v>-10800</v>
      </c>
    </row>
    <row r="80" spans="1:8" ht="15">
      <c r="A80" s="28" t="s">
        <v>149</v>
      </c>
      <c r="B80" s="16">
        <v>60</v>
      </c>
      <c r="C80" s="17">
        <v>43306</v>
      </c>
      <c r="D80" s="17">
        <v>43279</v>
      </c>
      <c r="E80" s="17"/>
      <c r="F80" s="17"/>
      <c r="G80" s="1">
        <f t="shared" si="2"/>
        <v>-27</v>
      </c>
      <c r="H80" s="16">
        <f t="shared" si="3"/>
        <v>-1620</v>
      </c>
    </row>
    <row r="81" spans="1:8" ht="15">
      <c r="A81" s="28" t="s">
        <v>150</v>
      </c>
      <c r="B81" s="16">
        <v>2283.9</v>
      </c>
      <c r="C81" s="17">
        <v>43300</v>
      </c>
      <c r="D81" s="17">
        <v>43279</v>
      </c>
      <c r="E81" s="17"/>
      <c r="F81" s="17"/>
      <c r="G81" s="1">
        <f t="shared" si="2"/>
        <v>-21</v>
      </c>
      <c r="H81" s="16">
        <f t="shared" si="3"/>
        <v>-47961.9</v>
      </c>
    </row>
    <row r="82" spans="1:8" ht="15">
      <c r="A82" s="28" t="s">
        <v>151</v>
      </c>
      <c r="B82" s="16">
        <v>1682.36</v>
      </c>
      <c r="C82" s="17">
        <v>43300</v>
      </c>
      <c r="D82" s="17">
        <v>43279</v>
      </c>
      <c r="E82" s="17"/>
      <c r="F82" s="17"/>
      <c r="G82" s="1">
        <f t="shared" si="2"/>
        <v>-21</v>
      </c>
      <c r="H82" s="16">
        <f t="shared" si="3"/>
        <v>-35329.56</v>
      </c>
    </row>
    <row r="83" spans="1:8" ht="15">
      <c r="A83" s="28" t="s">
        <v>152</v>
      </c>
      <c r="B83" s="16">
        <v>1240</v>
      </c>
      <c r="C83" s="17">
        <v>43307</v>
      </c>
      <c r="D83" s="17">
        <v>43279</v>
      </c>
      <c r="E83" s="17"/>
      <c r="F83" s="17"/>
      <c r="G83" s="1">
        <f t="shared" si="2"/>
        <v>-28</v>
      </c>
      <c r="H83" s="16">
        <f t="shared" si="3"/>
        <v>-34720</v>
      </c>
    </row>
    <row r="84" spans="1:8" ht="15">
      <c r="A84" s="28" t="s">
        <v>153</v>
      </c>
      <c r="B84" s="16">
        <v>438</v>
      </c>
      <c r="C84" s="17">
        <v>43309</v>
      </c>
      <c r="D84" s="17">
        <v>43280</v>
      </c>
      <c r="E84" s="17"/>
      <c r="F84" s="17"/>
      <c r="G84" s="1">
        <f t="shared" si="2"/>
        <v>-29</v>
      </c>
      <c r="H84" s="16">
        <f t="shared" si="3"/>
        <v>-12702</v>
      </c>
    </row>
    <row r="85" spans="1:8" ht="15">
      <c r="A85" s="28" t="s">
        <v>154</v>
      </c>
      <c r="B85" s="16">
        <v>611</v>
      </c>
      <c r="C85" s="17">
        <v>43307</v>
      </c>
      <c r="D85" s="17">
        <v>43280</v>
      </c>
      <c r="E85" s="17"/>
      <c r="F85" s="17"/>
      <c r="G85" s="1">
        <f t="shared" si="2"/>
        <v>-27</v>
      </c>
      <c r="H85" s="16">
        <f t="shared" si="3"/>
        <v>-16497</v>
      </c>
    </row>
    <row r="86" spans="1:8" ht="15">
      <c r="A86" s="28" t="s">
        <v>155</v>
      </c>
      <c r="B86" s="16">
        <v>528</v>
      </c>
      <c r="C86" s="17">
        <v>43307</v>
      </c>
      <c r="D86" s="17">
        <v>43280</v>
      </c>
      <c r="E86" s="17"/>
      <c r="F86" s="17"/>
      <c r="G86" s="1">
        <f t="shared" si="2"/>
        <v>-27</v>
      </c>
      <c r="H86" s="16">
        <f t="shared" si="3"/>
        <v>-14256</v>
      </c>
    </row>
    <row r="87" spans="1:8" ht="15">
      <c r="A87" s="28" t="s">
        <v>156</v>
      </c>
      <c r="B87" s="16">
        <v>168</v>
      </c>
      <c r="C87" s="17">
        <v>43307</v>
      </c>
      <c r="D87" s="17">
        <v>43280</v>
      </c>
      <c r="E87" s="17"/>
      <c r="F87" s="17"/>
      <c r="G87" s="1">
        <f t="shared" si="2"/>
        <v>-27</v>
      </c>
      <c r="H87" s="16">
        <f t="shared" si="3"/>
        <v>-4536</v>
      </c>
    </row>
    <row r="88" spans="1:8" ht="15">
      <c r="A88" s="28" t="s">
        <v>157</v>
      </c>
      <c r="B88" s="16">
        <v>168</v>
      </c>
      <c r="C88" s="17">
        <v>43307</v>
      </c>
      <c r="D88" s="17">
        <v>43280</v>
      </c>
      <c r="E88" s="17"/>
      <c r="F88" s="17"/>
      <c r="G88" s="1">
        <f t="shared" si="2"/>
        <v>-27</v>
      </c>
      <c r="H88" s="16">
        <f t="shared" si="3"/>
        <v>-4536</v>
      </c>
    </row>
    <row r="89" spans="1:8" ht="15">
      <c r="A89" s="28" t="s">
        <v>158</v>
      </c>
      <c r="B89" s="16">
        <v>550</v>
      </c>
      <c r="C89" s="17">
        <v>43307</v>
      </c>
      <c r="D89" s="17">
        <v>43280</v>
      </c>
      <c r="E89" s="17"/>
      <c r="F89" s="17"/>
      <c r="G89" s="1">
        <f t="shared" si="2"/>
        <v>-27</v>
      </c>
      <c r="H89" s="16">
        <f t="shared" si="3"/>
        <v>-14850</v>
      </c>
    </row>
    <row r="90" spans="1:8" ht="15">
      <c r="A90" s="28" t="s">
        <v>159</v>
      </c>
      <c r="B90" s="16">
        <v>320</v>
      </c>
      <c r="C90" s="17">
        <v>43309</v>
      </c>
      <c r="D90" s="17">
        <v>43280</v>
      </c>
      <c r="E90" s="17"/>
      <c r="F90" s="17"/>
      <c r="G90" s="1">
        <f t="shared" si="2"/>
        <v>-29</v>
      </c>
      <c r="H90" s="16">
        <f t="shared" si="3"/>
        <v>-9280</v>
      </c>
    </row>
    <row r="91" spans="1:8" ht="15">
      <c r="A91" s="28" t="s">
        <v>160</v>
      </c>
      <c r="B91" s="16">
        <v>248</v>
      </c>
      <c r="C91" s="17">
        <v>43309</v>
      </c>
      <c r="D91" s="17">
        <v>43280</v>
      </c>
      <c r="E91" s="17"/>
      <c r="F91" s="17"/>
      <c r="G91" s="1">
        <f t="shared" si="2"/>
        <v>-29</v>
      </c>
      <c r="H91" s="16">
        <f t="shared" si="3"/>
        <v>-7192</v>
      </c>
    </row>
    <row r="92" spans="1:8" ht="15">
      <c r="A92" s="28" t="s">
        <v>161</v>
      </c>
      <c r="B92" s="16">
        <v>515.81</v>
      </c>
      <c r="C92" s="17">
        <v>43294</v>
      </c>
      <c r="D92" s="17">
        <v>43280</v>
      </c>
      <c r="E92" s="17"/>
      <c r="F92" s="17"/>
      <c r="G92" s="1">
        <f t="shared" si="2"/>
        <v>-14</v>
      </c>
      <c r="H92" s="16">
        <f t="shared" si="3"/>
        <v>-7221.339999999999</v>
      </c>
    </row>
    <row r="93" spans="1:8" ht="15">
      <c r="A93" s="28" t="s">
        <v>162</v>
      </c>
      <c r="B93" s="16">
        <v>2995.7</v>
      </c>
      <c r="C93" s="17">
        <v>43300</v>
      </c>
      <c r="D93" s="17">
        <v>43280</v>
      </c>
      <c r="E93" s="17"/>
      <c r="F93" s="17"/>
      <c r="G93" s="1">
        <f t="shared" si="2"/>
        <v>-20</v>
      </c>
      <c r="H93" s="16">
        <f t="shared" si="3"/>
        <v>-59914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28254.870000000003</v>
      </c>
      <c r="C1">
        <f>COUNTA(A4:A203)</f>
        <v>21</v>
      </c>
      <c r="G1" s="20">
        <f>IF(B1&lt;&gt;0,H1/B1,0)</f>
        <v>-16.612342580234838</v>
      </c>
      <c r="H1" s="19">
        <f>SUM(H4:H195)</f>
        <v>-469379.57999999996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163</v>
      </c>
      <c r="B4" s="16">
        <v>3333.33</v>
      </c>
      <c r="C4" s="17">
        <v>43307</v>
      </c>
      <c r="D4" s="17">
        <v>43286</v>
      </c>
      <c r="E4" s="17"/>
      <c r="F4" s="17"/>
      <c r="G4" s="1">
        <f>D4-C4-(F4-E4)</f>
        <v>-21</v>
      </c>
      <c r="H4" s="16">
        <f>B4*G4</f>
        <v>-69999.93</v>
      </c>
    </row>
    <row r="5" spans="1:8" ht="15">
      <c r="A5" s="28" t="s">
        <v>164</v>
      </c>
      <c r="B5" s="16">
        <v>3055.28</v>
      </c>
      <c r="C5" s="17">
        <v>43317</v>
      </c>
      <c r="D5" s="17">
        <v>43292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-76382</v>
      </c>
    </row>
    <row r="6" spans="1:8" ht="15">
      <c r="A6" s="28" t="s">
        <v>165</v>
      </c>
      <c r="B6" s="16">
        <v>2862</v>
      </c>
      <c r="C6" s="17">
        <v>43317</v>
      </c>
      <c r="D6" s="17">
        <v>43292</v>
      </c>
      <c r="E6" s="17"/>
      <c r="F6" s="17"/>
      <c r="G6" s="1">
        <f t="shared" si="0"/>
        <v>-25</v>
      </c>
      <c r="H6" s="16">
        <f t="shared" si="1"/>
        <v>-71550</v>
      </c>
    </row>
    <row r="7" spans="1:8" ht="15">
      <c r="A7" s="28" t="s">
        <v>166</v>
      </c>
      <c r="B7" s="16">
        <v>492.78</v>
      </c>
      <c r="C7" s="17">
        <v>43315</v>
      </c>
      <c r="D7" s="17">
        <v>43292</v>
      </c>
      <c r="E7" s="17"/>
      <c r="F7" s="17"/>
      <c r="G7" s="1">
        <f t="shared" si="0"/>
        <v>-23</v>
      </c>
      <c r="H7" s="16">
        <f t="shared" si="1"/>
        <v>-11333.939999999999</v>
      </c>
    </row>
    <row r="8" spans="1:8" ht="15">
      <c r="A8" s="28" t="s">
        <v>167</v>
      </c>
      <c r="B8" s="16">
        <v>70</v>
      </c>
      <c r="C8" s="17">
        <v>43322</v>
      </c>
      <c r="D8" s="17">
        <v>43297</v>
      </c>
      <c r="E8" s="17"/>
      <c r="F8" s="17"/>
      <c r="G8" s="1">
        <f t="shared" si="0"/>
        <v>-25</v>
      </c>
      <c r="H8" s="16">
        <f t="shared" si="1"/>
        <v>-1750</v>
      </c>
    </row>
    <row r="9" spans="1:8" ht="15">
      <c r="A9" s="28" t="s">
        <v>168</v>
      </c>
      <c r="B9" s="16">
        <v>1100</v>
      </c>
      <c r="C9" s="17">
        <v>43322</v>
      </c>
      <c r="D9" s="17">
        <v>43297</v>
      </c>
      <c r="E9" s="17"/>
      <c r="F9" s="17"/>
      <c r="G9" s="1">
        <f t="shared" si="0"/>
        <v>-25</v>
      </c>
      <c r="H9" s="16">
        <f t="shared" si="1"/>
        <v>-27500</v>
      </c>
    </row>
    <row r="10" spans="1:8" ht="15">
      <c r="A10" s="28" t="s">
        <v>169</v>
      </c>
      <c r="B10" s="16">
        <v>255.25</v>
      </c>
      <c r="C10" s="17">
        <v>43317</v>
      </c>
      <c r="D10" s="17">
        <v>43297</v>
      </c>
      <c r="E10" s="17"/>
      <c r="F10" s="17"/>
      <c r="G10" s="1">
        <f t="shared" si="0"/>
        <v>-20</v>
      </c>
      <c r="H10" s="16">
        <f t="shared" si="1"/>
        <v>-5105</v>
      </c>
    </row>
    <row r="11" spans="1:8" ht="15">
      <c r="A11" s="28" t="s">
        <v>170</v>
      </c>
      <c r="B11" s="16">
        <v>1641.86</v>
      </c>
      <c r="C11" s="17">
        <v>43317</v>
      </c>
      <c r="D11" s="17">
        <v>43297</v>
      </c>
      <c r="E11" s="17"/>
      <c r="F11" s="17"/>
      <c r="G11" s="1">
        <f t="shared" si="0"/>
        <v>-20</v>
      </c>
      <c r="H11" s="16">
        <f t="shared" si="1"/>
        <v>-32837.2</v>
      </c>
    </row>
    <row r="12" spans="1:8" ht="15">
      <c r="A12" s="28" t="s">
        <v>171</v>
      </c>
      <c r="B12" s="16">
        <v>7426</v>
      </c>
      <c r="C12" s="17">
        <v>43329</v>
      </c>
      <c r="D12" s="17">
        <v>43299</v>
      </c>
      <c r="E12" s="17"/>
      <c r="F12" s="17"/>
      <c r="G12" s="1">
        <f t="shared" si="0"/>
        <v>-30</v>
      </c>
      <c r="H12" s="16">
        <f t="shared" si="1"/>
        <v>-222780</v>
      </c>
    </row>
    <row r="13" spans="1:8" ht="15">
      <c r="A13" s="28" t="s">
        <v>172</v>
      </c>
      <c r="B13" s="16">
        <v>5.21</v>
      </c>
      <c r="C13" s="17">
        <v>43334</v>
      </c>
      <c r="D13" s="17">
        <v>43305</v>
      </c>
      <c r="E13" s="17"/>
      <c r="F13" s="17"/>
      <c r="G13" s="1">
        <f t="shared" si="0"/>
        <v>-29</v>
      </c>
      <c r="H13" s="16">
        <f t="shared" si="1"/>
        <v>-151.09</v>
      </c>
    </row>
    <row r="14" spans="1:8" ht="15">
      <c r="A14" s="28" t="s">
        <v>173</v>
      </c>
      <c r="B14" s="16">
        <v>6.27</v>
      </c>
      <c r="C14" s="17">
        <v>43373</v>
      </c>
      <c r="D14" s="17">
        <v>43349</v>
      </c>
      <c r="E14" s="17"/>
      <c r="F14" s="17"/>
      <c r="G14" s="1">
        <f t="shared" si="0"/>
        <v>-24</v>
      </c>
      <c r="H14" s="16">
        <f t="shared" si="1"/>
        <v>-150.48</v>
      </c>
    </row>
    <row r="15" spans="1:8" ht="15">
      <c r="A15" s="28" t="s">
        <v>174</v>
      </c>
      <c r="B15" s="16">
        <v>32.69</v>
      </c>
      <c r="C15" s="17">
        <v>43377</v>
      </c>
      <c r="D15" s="17">
        <v>43355</v>
      </c>
      <c r="E15" s="17"/>
      <c r="F15" s="17"/>
      <c r="G15" s="1">
        <f t="shared" si="0"/>
        <v>-22</v>
      </c>
      <c r="H15" s="16">
        <f t="shared" si="1"/>
        <v>-719.18</v>
      </c>
    </row>
    <row r="16" spans="1:8" ht="15">
      <c r="A16" s="28" t="s">
        <v>175</v>
      </c>
      <c r="B16" s="16">
        <v>90</v>
      </c>
      <c r="C16" s="17">
        <v>43390</v>
      </c>
      <c r="D16" s="17">
        <v>43361</v>
      </c>
      <c r="E16" s="17"/>
      <c r="F16" s="17"/>
      <c r="G16" s="1">
        <f t="shared" si="0"/>
        <v>-29</v>
      </c>
      <c r="H16" s="16">
        <f t="shared" si="1"/>
        <v>-2610</v>
      </c>
    </row>
    <row r="17" spans="1:8" ht="15">
      <c r="A17" s="28" t="s">
        <v>176</v>
      </c>
      <c r="B17" s="16">
        <v>917.48</v>
      </c>
      <c r="C17" s="17">
        <v>43384</v>
      </c>
      <c r="D17" s="17">
        <v>43361</v>
      </c>
      <c r="E17" s="17"/>
      <c r="F17" s="17"/>
      <c r="G17" s="1">
        <f t="shared" si="0"/>
        <v>-23</v>
      </c>
      <c r="H17" s="16">
        <f t="shared" si="1"/>
        <v>-21102.04</v>
      </c>
    </row>
    <row r="18" spans="1:8" ht="15">
      <c r="A18" s="28" t="s">
        <v>177</v>
      </c>
      <c r="B18" s="16">
        <v>276.31</v>
      </c>
      <c r="C18" s="17">
        <v>43371</v>
      </c>
      <c r="D18" s="17">
        <v>43361</v>
      </c>
      <c r="E18" s="17"/>
      <c r="F18" s="17"/>
      <c r="G18" s="1">
        <f t="shared" si="0"/>
        <v>-10</v>
      </c>
      <c r="H18" s="16">
        <f t="shared" si="1"/>
        <v>-2763.1</v>
      </c>
    </row>
    <row r="19" spans="1:8" ht="15">
      <c r="A19" s="28" t="s">
        <v>178</v>
      </c>
      <c r="B19" s="16">
        <v>1900.7</v>
      </c>
      <c r="C19" s="17">
        <v>43379</v>
      </c>
      <c r="D19" s="17">
        <v>43363</v>
      </c>
      <c r="E19" s="17"/>
      <c r="F19" s="17"/>
      <c r="G19" s="1">
        <f t="shared" si="0"/>
        <v>-16</v>
      </c>
      <c r="H19" s="16">
        <f t="shared" si="1"/>
        <v>-30411.2</v>
      </c>
    </row>
    <row r="20" spans="1:8" ht="15">
      <c r="A20" s="28" t="s">
        <v>179</v>
      </c>
      <c r="B20" s="16">
        <v>1063.9</v>
      </c>
      <c r="C20" s="17">
        <v>43385</v>
      </c>
      <c r="D20" s="17">
        <v>43363</v>
      </c>
      <c r="E20" s="17"/>
      <c r="F20" s="17"/>
      <c r="G20" s="1">
        <f t="shared" si="0"/>
        <v>-22</v>
      </c>
      <c r="H20" s="16">
        <f t="shared" si="1"/>
        <v>-23405.800000000003</v>
      </c>
    </row>
    <row r="21" spans="1:8" ht="15">
      <c r="A21" s="28" t="s">
        <v>180</v>
      </c>
      <c r="B21" s="16">
        <v>490</v>
      </c>
      <c r="C21" s="17">
        <v>43385</v>
      </c>
      <c r="D21" s="17">
        <v>43363</v>
      </c>
      <c r="E21" s="17"/>
      <c r="F21" s="17"/>
      <c r="G21" s="1">
        <f t="shared" si="0"/>
        <v>-22</v>
      </c>
      <c r="H21" s="16">
        <f t="shared" si="1"/>
        <v>-10780</v>
      </c>
    </row>
    <row r="22" spans="1:8" ht="15">
      <c r="A22" s="28" t="s">
        <v>181</v>
      </c>
      <c r="B22" s="16">
        <v>40</v>
      </c>
      <c r="C22" s="17">
        <v>43385</v>
      </c>
      <c r="D22" s="17">
        <v>43363</v>
      </c>
      <c r="E22" s="17"/>
      <c r="F22" s="17"/>
      <c r="G22" s="1">
        <f t="shared" si="0"/>
        <v>-22</v>
      </c>
      <c r="H22" s="16">
        <f t="shared" si="1"/>
        <v>-880</v>
      </c>
    </row>
    <row r="23" spans="1:8" ht="15">
      <c r="A23" s="28" t="s">
        <v>182</v>
      </c>
      <c r="B23" s="16">
        <v>60.52</v>
      </c>
      <c r="C23" s="17">
        <v>43391</v>
      </c>
      <c r="D23" s="17">
        <v>43368</v>
      </c>
      <c r="E23" s="17"/>
      <c r="F23" s="17"/>
      <c r="G23" s="1">
        <f t="shared" si="0"/>
        <v>-23</v>
      </c>
      <c r="H23" s="16">
        <f t="shared" si="1"/>
        <v>-1391.96</v>
      </c>
    </row>
    <row r="24" spans="1:8" ht="15">
      <c r="A24" s="28" t="s">
        <v>183</v>
      </c>
      <c r="B24" s="16">
        <v>3135.29</v>
      </c>
      <c r="C24" s="17">
        <v>43322</v>
      </c>
      <c r="D24" s="17">
        <v>43368</v>
      </c>
      <c r="E24" s="17"/>
      <c r="F24" s="17"/>
      <c r="G24" s="1">
        <f t="shared" si="0"/>
        <v>46</v>
      </c>
      <c r="H24" s="16">
        <f t="shared" si="1"/>
        <v>144223.34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2018-10-01T08:49:09Z</dcterms:modified>
  <cp:category/>
  <cp:version/>
  <cp:contentType/>
  <cp:contentStatus/>
</cp:coreProperties>
</file>